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0431\"/>
    </mc:Choice>
  </mc:AlternateContent>
  <xr:revisionPtr revIDLastSave="0" documentId="13_ncr:1_{77999CAF-2741-4CBA-9969-19A4A7E78E50}" xr6:coauthVersionLast="47" xr6:coauthVersionMax="47" xr10:uidLastSave="{00000000-0000-0000-0000-000000000000}"/>
  <bookViews>
    <workbookView xWindow="-120" yWindow="-120" windowWidth="29040" windowHeight="15720" firstSheet="14" activeTab="1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بانکی'!$A$1:$K$26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4">'درآمد سود سهام'!$A$1:$T$9</definedName>
    <definedName name="_xlnm.Print_Area" localSheetId="15">'درآمد سود صندوق'!$A$1:$L$7</definedName>
    <definedName name="_xlnm.Print_Area" localSheetId="20">'درآمد ناشی از تغییر قیمت اوراق'!$A$1:$S$10</definedName>
    <definedName name="_xlnm.Print_Area" localSheetId="18">'درآمد ناشی از فروش'!$A$1:$S$10</definedName>
    <definedName name="_xlnm.Print_Area" localSheetId="13">'سایر درآمدها'!$A$1:$G$11</definedName>
    <definedName name="_xlnm.Print_Area" localSheetId="6">سپرده!$A$1:$M$27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بانکی'!$A$1:$N$26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7" l="1"/>
  <c r="Q9" i="19"/>
  <c r="M8" i="19"/>
  <c r="Q8" i="19" s="1"/>
  <c r="Q10" i="19" s="1"/>
  <c r="J26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9" i="13"/>
  <c r="J8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 s="1"/>
  <c r="F10" i="13"/>
  <c r="F9" i="13"/>
  <c r="F8" i="13"/>
</calcChain>
</file>

<file path=xl/sharedStrings.xml><?xml version="1.0" encoding="utf-8"?>
<sst xmlns="http://schemas.openxmlformats.org/spreadsheetml/2006/main" count="468" uniqueCount="167">
  <si>
    <t>صندوق اختصاصی بازارگردانی حامی نوآفرین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</si>
  <si>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</si>
  <si>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</si>
  <si>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</si>
  <si>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</si>
  <si>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</si>
  <si>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</si>
  <si>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</si>
  <si>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</si>
  <si>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</si>
  <si>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</si>
  <si>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</si>
  <si>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</si>
  <si>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</si>
  <si>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</si>
  <si>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</si>
  <si>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</si>
  <si>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</si>
  <si>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</si>
  <si>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</si>
  <si>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</si>
  <si>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</si>
  <si>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</si>
  <si>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</si>
  <si>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</si>
  <si>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</si>
  <si>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</si>
  <si>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</si>
  <si>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</si>
  <si>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</si>
  <si>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</si>
  <si>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</si>
  <si>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</si>
  <si>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</si>
  <si>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</si>
  <si>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</si>
  <si>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</si>
  <si>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</si>
  <si>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</si>
  <si>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</si>
  <si>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</si>
  <si>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</si>
  <si>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</si>
  <si>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</si>
  <si>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</si>
  <si>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</si>
  <si>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</si>
  <si>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</si>
  <si>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</si>
  <si>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</si>
  <si>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</si>
  <si>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</si>
  <si>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</si>
  <si>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</si>
  <si>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</si>
  <si>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</si>
  <si>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</si>
  <si>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</si>
  <si>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</si>
  <si>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</si>
  <si>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</si>
  <si>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</si>
  <si>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</si>
  <si>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</si>
  <si>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</si>
  <si>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</si>
  <si>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سپرده بلند مدت بانک گردشگری میدان هروی</t>
  </si>
  <si>
    <t>سپرده کوتاه مدت بانک ملت آذرنوش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</si>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</sst>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5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6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10" fontId="5" fillId="0" borderId="4" xfId="0" applyNumberFormat="1" applyFont="1" applyBorder="1" applyAlignment="1">
      <alignment horizontal="center" vertical="top"/>
    </xf>
    <xf numFmtId="10" fontId="5" fillId="0" borderId="5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4772025</xdr:colOff>
      <xdr:row>4</xdr:row>
      <xdr:rowOff>133350</xdr:rowOff>
    </xdr:from>
    <xdr:to>
      <xdr:col>2</xdr:col>
      <xdr:colOff>895908</xdr:colOff>
      <xdr:row>12</xdr:row>
      <xdr:rowOff>48185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F757B-70CA-4AA8-AE12-B2B47CD6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067092" y="1133475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5" t="s">
        <v>0</v>
      </c>
      <c r="B1" s="25"/>
      <c r="C1" s="25"/>
    </row>
    <row r="2" spans="1:3" ht="21.75" customHeight="1" x14ac:dyDescent="0.2">
      <c r="A2" s="25" t="s">
        <v>1</v>
      </c>
      <c r="B2" s="25"/>
      <c r="C2" s="25"/>
    </row>
    <row r="3" spans="1:3" ht="21.75" customHeight="1" x14ac:dyDescent="0.2">
      <c r="A3" s="25" t="s">
        <v>2</v>
      </c>
      <c r="B3" s="25"/>
      <c r="C3" s="25"/>
    </row>
    <row r="4" spans="1:3" ht="7.35" customHeight="1" x14ac:dyDescent="0.2"/>
    <row r="5" spans="1:3" ht="123.6" customHeight="1" x14ac:dyDescent="0.2">
      <c r="B5" s="26"/>
    </row>
    <row r="6" spans="1:3" ht="123.6" customHeight="1" x14ac:dyDescent="0.2">
      <c r="B6" s="2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W10" sqref="D9:W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4.45" customHeight="1" x14ac:dyDescent="0.2"/>
    <row r="5" spans="1:23" ht="14.45" customHeight="1" x14ac:dyDescent="0.2">
      <c r="A5" s="1" t="s">
        <v>93</v>
      </c>
      <c r="B5" s="27" t="s">
        <v>94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4.45" customHeight="1" x14ac:dyDescent="0.2">
      <c r="D6" s="28" t="s">
        <v>87</v>
      </c>
      <c r="E6" s="28"/>
      <c r="F6" s="28"/>
      <c r="G6" s="28"/>
      <c r="H6" s="28"/>
      <c r="I6" s="28"/>
      <c r="J6" s="28"/>
      <c r="K6" s="28"/>
      <c r="L6" s="28"/>
      <c r="N6" s="28" t="s">
        <v>88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4.45" customHeight="1" x14ac:dyDescent="0.2">
      <c r="D7" s="3"/>
      <c r="E7" s="3"/>
      <c r="F7" s="3"/>
      <c r="G7" s="3"/>
      <c r="H7" s="3"/>
      <c r="I7" s="3"/>
      <c r="J7" s="29" t="s">
        <v>21</v>
      </c>
      <c r="K7" s="29"/>
      <c r="L7" s="29"/>
      <c r="N7" s="3"/>
      <c r="O7" s="3"/>
      <c r="P7" s="3"/>
      <c r="Q7" s="3"/>
      <c r="R7" s="3"/>
      <c r="S7" s="3"/>
      <c r="T7" s="3"/>
      <c r="U7" s="29" t="s">
        <v>21</v>
      </c>
      <c r="V7" s="29"/>
      <c r="W7" s="29"/>
    </row>
    <row r="8" spans="1:23" ht="14.45" customHeight="1" x14ac:dyDescent="0.2">
      <c r="A8" s="28" t="s">
        <v>38</v>
      </c>
      <c r="B8" s="28"/>
      <c r="D8" s="2" t="s">
        <v>95</v>
      </c>
      <c r="F8" s="2" t="s">
        <v>91</v>
      </c>
      <c r="H8" s="2" t="s">
        <v>92</v>
      </c>
      <c r="J8" s="4" t="s">
        <v>62</v>
      </c>
      <c r="K8" s="3"/>
      <c r="L8" s="4" t="s">
        <v>73</v>
      </c>
      <c r="N8" s="2" t="s">
        <v>95</v>
      </c>
      <c r="P8" s="28" t="s">
        <v>91</v>
      </c>
      <c r="Q8" s="28"/>
      <c r="S8" s="2" t="s">
        <v>92</v>
      </c>
      <c r="U8" s="4" t="s">
        <v>62</v>
      </c>
      <c r="V8" s="3"/>
      <c r="W8" s="4" t="s">
        <v>73</v>
      </c>
    </row>
    <row r="9" spans="1:23" ht="21.75" customHeight="1" x14ac:dyDescent="0.2">
      <c r="A9" s="38" t="s">
        <v>41</v>
      </c>
      <c r="B9" s="38"/>
      <c r="D9" s="62">
        <v>0</v>
      </c>
      <c r="E9" s="51"/>
      <c r="F9" s="62">
        <v>0</v>
      </c>
      <c r="G9" s="51"/>
      <c r="H9" s="62">
        <v>492623959</v>
      </c>
      <c r="I9" s="51"/>
      <c r="J9" s="62">
        <v>492623959</v>
      </c>
      <c r="K9" s="51"/>
      <c r="L9" s="63">
        <v>-4.63</v>
      </c>
      <c r="M9" s="51"/>
      <c r="N9" s="62">
        <v>0</v>
      </c>
      <c r="O9" s="51"/>
      <c r="P9" s="59">
        <v>0</v>
      </c>
      <c r="Q9" s="64"/>
      <c r="R9" s="51"/>
      <c r="S9" s="62">
        <v>1257382362</v>
      </c>
      <c r="T9" s="51"/>
      <c r="U9" s="62">
        <v>1257382362</v>
      </c>
      <c r="V9" s="51"/>
      <c r="W9" s="63">
        <v>7.34</v>
      </c>
    </row>
    <row r="10" spans="1:23" ht="21.75" customHeight="1" x14ac:dyDescent="0.2">
      <c r="A10" s="30" t="s">
        <v>21</v>
      </c>
      <c r="B10" s="30"/>
      <c r="D10" s="57">
        <v>0</v>
      </c>
      <c r="E10" s="51"/>
      <c r="F10" s="57">
        <v>0</v>
      </c>
      <c r="G10" s="51"/>
      <c r="H10" s="57">
        <v>492623959</v>
      </c>
      <c r="I10" s="51"/>
      <c r="J10" s="57">
        <v>492623959</v>
      </c>
      <c r="K10" s="51"/>
      <c r="L10" s="58">
        <v>-4.63</v>
      </c>
      <c r="M10" s="51"/>
      <c r="N10" s="57">
        <v>0</v>
      </c>
      <c r="O10" s="51"/>
      <c r="P10" s="51"/>
      <c r="Q10" s="57">
        <v>0</v>
      </c>
      <c r="R10" s="51"/>
      <c r="S10" s="57">
        <v>1257382362</v>
      </c>
      <c r="T10" s="51"/>
      <c r="U10" s="57">
        <v>1257382362</v>
      </c>
      <c r="V10" s="51"/>
      <c r="W10" s="58">
        <v>7.34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4.45" customHeight="1" x14ac:dyDescent="0.2"/>
    <row r="5" spans="1:18" ht="14.45" customHeight="1" x14ac:dyDescent="0.2">
      <c r="A5" s="1" t="s">
        <v>96</v>
      </c>
      <c r="B5" s="27" t="s">
        <v>97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4.45" customHeight="1" x14ac:dyDescent="0.2">
      <c r="D6" s="28" t="s">
        <v>87</v>
      </c>
      <c r="E6" s="28"/>
      <c r="F6" s="28"/>
      <c r="G6" s="28"/>
      <c r="H6" s="28"/>
      <c r="I6" s="28"/>
      <c r="J6" s="28"/>
      <c r="L6" s="28" t="s">
        <v>88</v>
      </c>
      <c r="M6" s="28"/>
      <c r="N6" s="28"/>
      <c r="O6" s="28"/>
      <c r="P6" s="28"/>
      <c r="Q6" s="28"/>
      <c r="R6" s="2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8" t="s">
        <v>98</v>
      </c>
      <c r="B8" s="28"/>
      <c r="D8" s="2" t="s">
        <v>99</v>
      </c>
      <c r="F8" s="2" t="s">
        <v>91</v>
      </c>
      <c r="H8" s="2" t="s">
        <v>92</v>
      </c>
      <c r="J8" s="2" t="s">
        <v>21</v>
      </c>
      <c r="L8" s="2" t="s">
        <v>99</v>
      </c>
      <c r="N8" s="2" t="s">
        <v>91</v>
      </c>
      <c r="P8" s="2" t="s">
        <v>92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4.45" customHeight="1" x14ac:dyDescent="0.2"/>
    <row r="5" spans="1:17" ht="14.45" customHeight="1" x14ac:dyDescent="0.2">
      <c r="A5" s="1" t="s">
        <v>100</v>
      </c>
      <c r="B5" s="27" t="s">
        <v>101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29.1" customHeight="1" x14ac:dyDescent="0.2">
      <c r="M6" s="41" t="s">
        <v>102</v>
      </c>
      <c r="Q6" s="41" t="s">
        <v>103</v>
      </c>
    </row>
    <row r="7" spans="1:17" ht="14.45" customHeight="1" x14ac:dyDescent="0.2">
      <c r="A7" s="28" t="s">
        <v>104</v>
      </c>
      <c r="B7" s="28"/>
      <c r="D7" s="2" t="s">
        <v>105</v>
      </c>
      <c r="F7" s="2" t="s">
        <v>106</v>
      </c>
      <c r="H7" s="2" t="s">
        <v>32</v>
      </c>
      <c r="J7" s="28" t="s">
        <v>107</v>
      </c>
      <c r="K7" s="28"/>
      <c r="M7" s="41"/>
      <c r="O7" s="2" t="s">
        <v>108</v>
      </c>
      <c r="Q7" s="41"/>
    </row>
    <row r="8" spans="1:17" ht="14.45" customHeight="1" x14ac:dyDescent="0.2">
      <c r="A8" s="29" t="s">
        <v>109</v>
      </c>
      <c r="B8" s="45"/>
      <c r="D8" s="29" t="s">
        <v>110</v>
      </c>
      <c r="F8" s="4" t="s">
        <v>111</v>
      </c>
      <c r="H8" s="3"/>
      <c r="J8" s="3"/>
      <c r="K8" s="3"/>
      <c r="M8" s="3"/>
      <c r="O8" s="3"/>
      <c r="Q8" s="3"/>
    </row>
    <row r="9" spans="1:17" ht="14.45" customHeight="1" x14ac:dyDescent="0.2">
      <c r="A9" s="28"/>
      <c r="B9" s="28"/>
      <c r="D9" s="28"/>
      <c r="F9" s="4" t="s">
        <v>112</v>
      </c>
    </row>
    <row r="10" spans="1:17" ht="14.45" customHeight="1" x14ac:dyDescent="0.2">
      <c r="A10" s="29" t="s">
        <v>109</v>
      </c>
      <c r="B10" s="45"/>
      <c r="D10" s="29" t="s">
        <v>113</v>
      </c>
      <c r="F10" s="4" t="s">
        <v>111</v>
      </c>
    </row>
    <row r="11" spans="1:17" ht="14.45" customHeight="1" x14ac:dyDescent="0.2">
      <c r="A11" s="28"/>
      <c r="B11" s="28"/>
      <c r="D11" s="28"/>
      <c r="F11" s="4" t="s">
        <v>114</v>
      </c>
    </row>
    <row r="12" spans="1:17" ht="65.45" customHeight="1" x14ac:dyDescent="0.2">
      <c r="A12" s="42" t="s">
        <v>115</v>
      </c>
      <c r="B12" s="42"/>
      <c r="D12" s="13" t="s">
        <v>116</v>
      </c>
      <c r="F12" s="4" t="s">
        <v>117</v>
      </c>
    </row>
    <row r="13" spans="1:17" ht="14.45" customHeight="1" x14ac:dyDescent="0.2">
      <c r="A13" s="42" t="s">
        <v>118</v>
      </c>
      <c r="B13" s="43"/>
      <c r="D13" s="42" t="s">
        <v>118</v>
      </c>
      <c r="F13" s="4" t="s">
        <v>119</v>
      </c>
    </row>
    <row r="14" spans="1:17" ht="14.45" customHeight="1" x14ac:dyDescent="0.2">
      <c r="A14" s="44"/>
      <c r="B14" s="44"/>
      <c r="D14" s="44"/>
      <c r="F14" s="4" t="s">
        <v>120</v>
      </c>
    </row>
    <row r="15" spans="1:17" ht="14.45" customHeight="1" x14ac:dyDescent="0.2">
      <c r="A15" s="44"/>
      <c r="B15" s="44"/>
      <c r="D15" s="44"/>
      <c r="F15" s="4" t="s">
        <v>121</v>
      </c>
    </row>
    <row r="16" spans="1:17" ht="14.45" customHeight="1" x14ac:dyDescent="0.2">
      <c r="A16" s="41"/>
      <c r="B16" s="41"/>
      <c r="D16" s="41"/>
      <c r="F16" s="4" t="s">
        <v>122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8" t="s">
        <v>123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6"/>
  <sheetViews>
    <sheetView rightToLeft="1" topLeftCell="A3" workbookViewId="0">
      <selection activeCell="O16" sqref="O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4.45" customHeight="1" x14ac:dyDescent="0.2"/>
    <row r="5" spans="1:10" ht="14.45" customHeight="1" x14ac:dyDescent="0.2">
      <c r="A5" s="1" t="s">
        <v>124</v>
      </c>
      <c r="B5" s="27" t="s">
        <v>125</v>
      </c>
      <c r="C5" s="27"/>
      <c r="D5" s="27"/>
      <c r="E5" s="27"/>
      <c r="F5" s="27"/>
      <c r="G5" s="27"/>
      <c r="H5" s="27"/>
      <c r="I5" s="27"/>
      <c r="J5" s="27"/>
    </row>
    <row r="6" spans="1:10" ht="14.45" customHeight="1" x14ac:dyDescent="0.2">
      <c r="D6" s="28" t="s">
        <v>87</v>
      </c>
      <c r="E6" s="28"/>
      <c r="F6" s="28"/>
      <c r="H6" s="28" t="s">
        <v>88</v>
      </c>
      <c r="I6" s="28"/>
      <c r="J6" s="28"/>
    </row>
    <row r="7" spans="1:10" ht="36.4" customHeight="1" x14ac:dyDescent="0.2">
      <c r="A7" s="28" t="s">
        <v>126</v>
      </c>
      <c r="B7" s="28"/>
      <c r="D7" s="13" t="s">
        <v>127</v>
      </c>
      <c r="E7" s="3"/>
      <c r="F7" s="13" t="s">
        <v>128</v>
      </c>
      <c r="H7" s="13" t="s">
        <v>127</v>
      </c>
      <c r="I7" s="3"/>
      <c r="J7" s="13" t="s">
        <v>128</v>
      </c>
    </row>
    <row r="8" spans="1:10" ht="21.75" customHeight="1" x14ac:dyDescent="0.2">
      <c r="A8" s="31" t="s">
        <v>65</v>
      </c>
      <c r="B8" s="31"/>
      <c r="D8" s="50">
        <v>15323</v>
      </c>
      <c r="E8" s="51"/>
      <c r="F8" s="52">
        <f>D8/D26*100</f>
        <v>3.58763543631073E-4</v>
      </c>
      <c r="G8" s="51"/>
      <c r="H8" s="50">
        <v>264709</v>
      </c>
      <c r="I8" s="51"/>
      <c r="J8" s="52">
        <f>H8/H26*100</f>
        <v>1.5402347233604778E-3</v>
      </c>
    </row>
    <row r="9" spans="1:10" ht="21.75" customHeight="1" x14ac:dyDescent="0.2">
      <c r="A9" s="40" t="s">
        <v>66</v>
      </c>
      <c r="B9" s="40"/>
      <c r="D9" s="53">
        <v>386661942</v>
      </c>
      <c r="E9" s="51"/>
      <c r="F9" s="54">
        <f>D9/D26*100</f>
        <v>9.0530711022118648</v>
      </c>
      <c r="G9" s="51"/>
      <c r="H9" s="53">
        <v>2327358062</v>
      </c>
      <c r="I9" s="51"/>
      <c r="J9" s="54">
        <f>H9/$H$26*100</f>
        <v>13.541956264370866</v>
      </c>
    </row>
    <row r="10" spans="1:10" ht="21.75" customHeight="1" x14ac:dyDescent="0.2">
      <c r="A10" s="40" t="s">
        <v>66</v>
      </c>
      <c r="B10" s="40"/>
      <c r="D10" s="53">
        <v>305753424</v>
      </c>
      <c r="E10" s="51"/>
      <c r="F10" s="54">
        <f>D10/$D$26*100</f>
        <v>7.158727525391499</v>
      </c>
      <c r="G10" s="51"/>
      <c r="H10" s="53">
        <v>1223310123</v>
      </c>
      <c r="I10" s="51"/>
      <c r="J10" s="54">
        <f t="shared" ref="J10:J25" si="0">H10/$H$26*100</f>
        <v>7.1179473644000666</v>
      </c>
    </row>
    <row r="11" spans="1:10" ht="21.75" customHeight="1" x14ac:dyDescent="0.2">
      <c r="A11" s="40" t="s">
        <v>66</v>
      </c>
      <c r="B11" s="40"/>
      <c r="D11" s="53">
        <v>1783561642</v>
      </c>
      <c r="E11" s="51"/>
      <c r="F11" s="54">
        <f t="shared" ref="F11:F25" si="1">D11/$D$26*100</f>
        <v>41.759243944943883</v>
      </c>
      <c r="G11" s="51"/>
      <c r="H11" s="53">
        <v>7138805281</v>
      </c>
      <c r="I11" s="51"/>
      <c r="J11" s="54">
        <f t="shared" si="0"/>
        <v>41.537823712474278</v>
      </c>
    </row>
    <row r="12" spans="1:10" ht="21.75" customHeight="1" x14ac:dyDescent="0.2">
      <c r="A12" s="40" t="s">
        <v>66</v>
      </c>
      <c r="B12" s="40"/>
      <c r="D12" s="53">
        <v>147780821</v>
      </c>
      <c r="E12" s="51"/>
      <c r="F12" s="54">
        <f t="shared" si="1"/>
        <v>3.4600516232245178</v>
      </c>
      <c r="G12" s="51"/>
      <c r="H12" s="53">
        <v>591474958</v>
      </c>
      <c r="I12" s="51"/>
      <c r="J12" s="54">
        <f t="shared" si="0"/>
        <v>3.4415538130920376</v>
      </c>
    </row>
    <row r="13" spans="1:10" ht="21.75" customHeight="1" x14ac:dyDescent="0.2">
      <c r="A13" s="40" t="s">
        <v>66</v>
      </c>
      <c r="B13" s="40"/>
      <c r="D13" s="53">
        <v>47136985</v>
      </c>
      <c r="E13" s="51"/>
      <c r="F13" s="54">
        <f t="shared" si="1"/>
        <v>1.1036371320684417</v>
      </c>
      <c r="G13" s="51"/>
      <c r="H13" s="53">
        <v>188660097</v>
      </c>
      <c r="I13" s="51"/>
      <c r="J13" s="54">
        <f t="shared" si="0"/>
        <v>1.0977368820552225</v>
      </c>
    </row>
    <row r="14" spans="1:10" ht="21.75" customHeight="1" x14ac:dyDescent="0.2">
      <c r="A14" s="40" t="s">
        <v>66</v>
      </c>
      <c r="B14" s="40"/>
      <c r="D14" s="53">
        <v>112109588</v>
      </c>
      <c r="E14" s="51"/>
      <c r="F14" s="54">
        <f t="shared" si="1"/>
        <v>2.6248667405794954</v>
      </c>
      <c r="G14" s="51"/>
      <c r="H14" s="53">
        <v>448497637</v>
      </c>
      <c r="I14" s="51"/>
      <c r="J14" s="54">
        <f t="shared" si="0"/>
        <v>2.6096265478413012</v>
      </c>
    </row>
    <row r="15" spans="1:10" ht="21.75" customHeight="1" x14ac:dyDescent="0.2">
      <c r="A15" s="40" t="s">
        <v>66</v>
      </c>
      <c r="B15" s="40"/>
      <c r="D15" s="53">
        <v>114657533</v>
      </c>
      <c r="E15" s="51"/>
      <c r="F15" s="54">
        <f t="shared" si="1"/>
        <v>2.6845227986084113</v>
      </c>
      <c r="G15" s="51"/>
      <c r="H15" s="53">
        <v>458812041</v>
      </c>
      <c r="I15" s="51"/>
      <c r="J15" s="54">
        <f t="shared" si="0"/>
        <v>2.6696418974953295</v>
      </c>
    </row>
    <row r="16" spans="1:10" ht="21.75" customHeight="1" x14ac:dyDescent="0.2">
      <c r="A16" s="40" t="s">
        <v>67</v>
      </c>
      <c r="B16" s="40"/>
      <c r="D16" s="53">
        <v>134363439</v>
      </c>
      <c r="E16" s="51"/>
      <c r="F16" s="54">
        <f t="shared" si="1"/>
        <v>3.1459050779937026</v>
      </c>
      <c r="G16" s="51"/>
      <c r="H16" s="53">
        <v>134503929</v>
      </c>
      <c r="I16" s="51"/>
      <c r="J16" s="54">
        <f t="shared" si="0"/>
        <v>0.7826240206196704</v>
      </c>
    </row>
    <row r="17" spans="1:10" ht="21.75" customHeight="1" x14ac:dyDescent="0.2">
      <c r="A17" s="40" t="s">
        <v>67</v>
      </c>
      <c r="B17" s="40"/>
      <c r="D17" s="53">
        <v>822104</v>
      </c>
      <c r="E17" s="51"/>
      <c r="F17" s="54">
        <f t="shared" si="1"/>
        <v>1.9248250621502292E-2</v>
      </c>
      <c r="G17" s="51"/>
      <c r="H17" s="53">
        <v>17070447</v>
      </c>
      <c r="I17" s="51"/>
      <c r="J17" s="54">
        <f t="shared" si="0"/>
        <v>9.9326034296849358E-2</v>
      </c>
    </row>
    <row r="18" spans="1:10" ht="21.75" customHeight="1" x14ac:dyDescent="0.2">
      <c r="A18" s="40" t="s">
        <v>66</v>
      </c>
      <c r="B18" s="40"/>
      <c r="D18" s="53">
        <v>66246574</v>
      </c>
      <c r="E18" s="51"/>
      <c r="F18" s="54">
        <f t="shared" si="1"/>
        <v>1.5510576024054104</v>
      </c>
      <c r="G18" s="51"/>
      <c r="H18" s="53">
        <v>265056364</v>
      </c>
      <c r="I18" s="51"/>
      <c r="J18" s="54">
        <f t="shared" si="0"/>
        <v>1.5422558941345934</v>
      </c>
    </row>
    <row r="19" spans="1:10" ht="21.75" customHeight="1" x14ac:dyDescent="0.2">
      <c r="A19" s="40" t="s">
        <v>66</v>
      </c>
      <c r="B19" s="40"/>
      <c r="D19" s="53">
        <v>777123286</v>
      </c>
      <c r="E19" s="51"/>
      <c r="F19" s="54">
        <f t="shared" si="1"/>
        <v>18.19509912703673</v>
      </c>
      <c r="G19" s="51"/>
      <c r="H19" s="53">
        <v>3109863004</v>
      </c>
      <c r="I19" s="51"/>
      <c r="J19" s="54">
        <f t="shared" si="0"/>
        <v>18.095036374490192</v>
      </c>
    </row>
    <row r="20" spans="1:10" ht="21.75" customHeight="1" x14ac:dyDescent="0.2">
      <c r="A20" s="40" t="s">
        <v>66</v>
      </c>
      <c r="B20" s="40"/>
      <c r="D20" s="53">
        <v>45863013</v>
      </c>
      <c r="E20" s="51"/>
      <c r="F20" s="54">
        <f t="shared" si="1"/>
        <v>1.0738091147606843</v>
      </c>
      <c r="G20" s="51"/>
      <c r="H20" s="53">
        <v>183629946</v>
      </c>
      <c r="I20" s="51"/>
      <c r="J20" s="54">
        <f t="shared" si="0"/>
        <v>1.068468465666107</v>
      </c>
    </row>
    <row r="21" spans="1:10" ht="21.75" customHeight="1" x14ac:dyDescent="0.2">
      <c r="A21" s="40" t="s">
        <v>66</v>
      </c>
      <c r="B21" s="40"/>
      <c r="D21" s="53">
        <v>84082190</v>
      </c>
      <c r="E21" s="51"/>
      <c r="F21" s="54">
        <f t="shared" si="1"/>
        <v>1.9686500320212206</v>
      </c>
      <c r="G21" s="51"/>
      <c r="H21" s="53">
        <v>336521420</v>
      </c>
      <c r="I21" s="51"/>
      <c r="J21" s="54">
        <f t="shared" si="0"/>
        <v>1.958082181711144</v>
      </c>
    </row>
    <row r="22" spans="1:10" ht="21.75" customHeight="1" x14ac:dyDescent="0.2">
      <c r="A22" s="40" t="s">
        <v>66</v>
      </c>
      <c r="B22" s="40"/>
      <c r="D22" s="53">
        <v>50958904</v>
      </c>
      <c r="E22" s="51"/>
      <c r="F22" s="54">
        <f t="shared" si="1"/>
        <v>1.1931212542319167</v>
      </c>
      <c r="G22" s="51"/>
      <c r="H22" s="53">
        <v>203880526</v>
      </c>
      <c r="I22" s="51"/>
      <c r="J22" s="54">
        <f t="shared" si="0"/>
        <v>1.1862984090537108</v>
      </c>
    </row>
    <row r="23" spans="1:10" ht="21.75" customHeight="1" x14ac:dyDescent="0.2">
      <c r="A23" s="40" t="s">
        <v>66</v>
      </c>
      <c r="B23" s="40"/>
      <c r="D23" s="53">
        <v>85356164</v>
      </c>
      <c r="E23" s="51"/>
      <c r="F23" s="54">
        <f t="shared" si="1"/>
        <v>1.9984780961557802</v>
      </c>
      <c r="G23" s="51"/>
      <c r="H23" s="53">
        <v>291863004</v>
      </c>
      <c r="I23" s="51"/>
      <c r="J23" s="54">
        <f t="shared" si="0"/>
        <v>1.6982329018850815</v>
      </c>
    </row>
    <row r="24" spans="1:10" ht="21.75" customHeight="1" x14ac:dyDescent="0.2">
      <c r="A24" s="40" t="s">
        <v>66</v>
      </c>
      <c r="B24" s="40"/>
      <c r="D24" s="53">
        <v>87394520</v>
      </c>
      <c r="E24" s="51"/>
      <c r="F24" s="54">
        <f t="shared" si="1"/>
        <v>2.0462029425789128</v>
      </c>
      <c r="G24" s="51"/>
      <c r="H24" s="53">
        <v>225534244</v>
      </c>
      <c r="I24" s="51"/>
      <c r="J24" s="54">
        <f t="shared" si="0"/>
        <v>1.3122926455679802</v>
      </c>
    </row>
    <row r="25" spans="1:10" ht="21.75" customHeight="1" x14ac:dyDescent="0.2">
      <c r="A25" s="33" t="s">
        <v>66</v>
      </c>
      <c r="B25" s="33"/>
      <c r="D25" s="55">
        <v>41170818</v>
      </c>
      <c r="E25" s="51"/>
      <c r="F25" s="54">
        <f t="shared" si="1"/>
        <v>0.96394887162239529</v>
      </c>
      <c r="G25" s="51"/>
      <c r="H25" s="55">
        <v>41170818</v>
      </c>
      <c r="I25" s="51"/>
      <c r="J25" s="54">
        <f t="shared" si="0"/>
        <v>0.23955635612221185</v>
      </c>
    </row>
    <row r="26" spans="1:10" ht="21.75" customHeight="1" x14ac:dyDescent="0.2">
      <c r="A26" s="30" t="s">
        <v>21</v>
      </c>
      <c r="B26" s="30"/>
      <c r="D26" s="57">
        <v>4271058270</v>
      </c>
      <c r="E26" s="51"/>
      <c r="F26" s="57">
        <f>SUM(F8:F25)</f>
        <v>99.999999999999972</v>
      </c>
      <c r="G26" s="51"/>
      <c r="H26" s="57">
        <v>17186276610</v>
      </c>
      <c r="I26" s="51"/>
      <c r="J26" s="57">
        <f>SUM(J8:J25)</f>
        <v>99.999999999999972</v>
      </c>
    </row>
  </sheetData>
  <mergeCells count="26"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M14" sqref="M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5" t="s">
        <v>0</v>
      </c>
      <c r="B1" s="25"/>
      <c r="C1" s="25"/>
      <c r="D1" s="25"/>
      <c r="E1" s="25"/>
      <c r="F1" s="25"/>
    </row>
    <row r="2" spans="1:6" ht="21.75" customHeight="1" x14ac:dyDescent="0.2">
      <c r="A2" s="25" t="s">
        <v>68</v>
      </c>
      <c r="B2" s="25"/>
      <c r="C2" s="25"/>
      <c r="D2" s="25"/>
      <c r="E2" s="25"/>
      <c r="F2" s="25"/>
    </row>
    <row r="3" spans="1:6" ht="21.75" customHeight="1" x14ac:dyDescent="0.2">
      <c r="A3" s="25" t="s">
        <v>2</v>
      </c>
      <c r="B3" s="25"/>
      <c r="C3" s="25"/>
      <c r="D3" s="25"/>
      <c r="E3" s="25"/>
      <c r="F3" s="25"/>
    </row>
    <row r="4" spans="1:6" ht="14.45" customHeight="1" x14ac:dyDescent="0.2"/>
    <row r="5" spans="1:6" ht="29.1" customHeight="1" x14ac:dyDescent="0.2">
      <c r="A5" s="1" t="s">
        <v>129</v>
      </c>
      <c r="B5" s="27" t="s">
        <v>83</v>
      </c>
      <c r="C5" s="27"/>
      <c r="D5" s="27"/>
      <c r="E5" s="27"/>
      <c r="F5" s="27"/>
    </row>
    <row r="6" spans="1:6" ht="14.45" customHeight="1" x14ac:dyDescent="0.2">
      <c r="D6" s="2" t="s">
        <v>87</v>
      </c>
      <c r="F6" s="2" t="s">
        <v>9</v>
      </c>
    </row>
    <row r="7" spans="1:6" ht="14.45" customHeight="1" x14ac:dyDescent="0.2">
      <c r="A7" s="28" t="s">
        <v>83</v>
      </c>
      <c r="B7" s="28"/>
      <c r="D7" s="4" t="s">
        <v>62</v>
      </c>
      <c r="F7" s="4" t="s">
        <v>62</v>
      </c>
    </row>
    <row r="8" spans="1:6" ht="21.75" customHeight="1" x14ac:dyDescent="0.2">
      <c r="A8" s="31" t="s">
        <v>83</v>
      </c>
      <c r="B8" s="31"/>
      <c r="D8" s="50">
        <v>0</v>
      </c>
      <c r="E8" s="51"/>
      <c r="F8" s="50">
        <v>0</v>
      </c>
    </row>
    <row r="9" spans="1:6" ht="21.75" customHeight="1" x14ac:dyDescent="0.2">
      <c r="A9" s="40" t="s">
        <v>130</v>
      </c>
      <c r="B9" s="40"/>
      <c r="D9" s="53">
        <v>0</v>
      </c>
      <c r="E9" s="51"/>
      <c r="F9" s="53">
        <v>32722084</v>
      </c>
    </row>
    <row r="10" spans="1:6" ht="21.75" customHeight="1" x14ac:dyDescent="0.2">
      <c r="A10" s="33" t="s">
        <v>131</v>
      </c>
      <c r="B10" s="33"/>
      <c r="D10" s="55">
        <v>0</v>
      </c>
      <c r="E10" s="51"/>
      <c r="F10" s="55">
        <v>0</v>
      </c>
    </row>
    <row r="11" spans="1:6" ht="21.75" customHeight="1" x14ac:dyDescent="0.2">
      <c r="A11" s="30" t="s">
        <v>21</v>
      </c>
      <c r="B11" s="30"/>
      <c r="D11" s="57">
        <v>0</v>
      </c>
      <c r="E11" s="51"/>
      <c r="F11" s="57">
        <v>32722084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workbookViewId="0">
      <selection activeCell="M10" sqref="M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4.45" customHeight="1" x14ac:dyDescent="0.2"/>
    <row r="5" spans="1:19" ht="14.45" customHeight="1" x14ac:dyDescent="0.2">
      <c r="A5" s="27" t="s">
        <v>90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14.45" customHeight="1" x14ac:dyDescent="0.2">
      <c r="A6" s="28" t="s">
        <v>23</v>
      </c>
      <c r="C6" s="28" t="s">
        <v>132</v>
      </c>
      <c r="D6" s="28"/>
      <c r="E6" s="28"/>
      <c r="F6" s="28"/>
      <c r="G6" s="28"/>
      <c r="I6" s="28" t="s">
        <v>87</v>
      </c>
      <c r="J6" s="28"/>
      <c r="K6" s="28"/>
      <c r="L6" s="28"/>
      <c r="M6" s="28"/>
      <c r="O6" s="28" t="s">
        <v>88</v>
      </c>
      <c r="P6" s="28"/>
      <c r="Q6" s="28"/>
      <c r="R6" s="28"/>
      <c r="S6" s="28"/>
    </row>
    <row r="7" spans="1:19" ht="42" x14ac:dyDescent="0.2">
      <c r="A7" s="28"/>
      <c r="C7" s="13" t="s">
        <v>133</v>
      </c>
      <c r="D7" s="3"/>
      <c r="E7" s="13" t="s">
        <v>134</v>
      </c>
      <c r="F7" s="3"/>
      <c r="G7" s="13" t="s">
        <v>135</v>
      </c>
      <c r="I7" s="13" t="s">
        <v>136</v>
      </c>
      <c r="J7" s="3"/>
      <c r="K7" s="13" t="s">
        <v>137</v>
      </c>
      <c r="L7" s="3"/>
      <c r="M7" s="13" t="s">
        <v>138</v>
      </c>
      <c r="O7" s="13" t="s">
        <v>136</v>
      </c>
      <c r="P7" s="3"/>
      <c r="Q7" s="13" t="s">
        <v>137</v>
      </c>
      <c r="R7" s="3"/>
      <c r="S7" s="13" t="s">
        <v>138</v>
      </c>
    </row>
    <row r="8" spans="1:19" ht="21.75" customHeight="1" x14ac:dyDescent="0.2">
      <c r="A8" s="10" t="s">
        <v>20</v>
      </c>
      <c r="C8" s="10" t="s">
        <v>139</v>
      </c>
      <c r="E8" s="62">
        <v>14344947</v>
      </c>
      <c r="F8" s="51"/>
      <c r="G8" s="62">
        <v>366</v>
      </c>
      <c r="H8" s="51"/>
      <c r="I8" s="62">
        <v>5250250602</v>
      </c>
      <c r="J8" s="51"/>
      <c r="K8" s="62">
        <v>367851953</v>
      </c>
      <c r="L8" s="51"/>
      <c r="M8" s="62">
        <v>4882398649</v>
      </c>
      <c r="N8" s="51"/>
      <c r="O8" s="62">
        <v>5250250602</v>
      </c>
      <c r="P8" s="51"/>
      <c r="Q8" s="62">
        <v>367851953</v>
      </c>
      <c r="R8" s="51"/>
      <c r="S8" s="62">
        <v>4882398649</v>
      </c>
    </row>
    <row r="9" spans="1:19" ht="21.75" customHeight="1" x14ac:dyDescent="0.2">
      <c r="A9" s="8" t="s">
        <v>21</v>
      </c>
      <c r="C9" s="9"/>
      <c r="E9" s="57"/>
      <c r="F9" s="51"/>
      <c r="G9" s="57"/>
      <c r="H9" s="51"/>
      <c r="I9" s="57">
        <v>5250250602</v>
      </c>
      <c r="J9" s="51"/>
      <c r="K9" s="57">
        <v>367851953</v>
      </c>
      <c r="L9" s="51"/>
      <c r="M9" s="57">
        <v>4882398649</v>
      </c>
      <c r="N9" s="51"/>
      <c r="O9" s="57">
        <v>5250250602</v>
      </c>
      <c r="P9" s="51"/>
      <c r="Q9" s="57">
        <v>367851953</v>
      </c>
      <c r="R9" s="51"/>
      <c r="S9" s="57">
        <v>4882398649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4.45" customHeight="1" x14ac:dyDescent="0.2"/>
    <row r="5" spans="1:11" ht="14.45" customHeight="1" x14ac:dyDescent="0.2">
      <c r="A5" s="27" t="s">
        <v>95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4.45" customHeight="1" x14ac:dyDescent="0.2">
      <c r="I6" s="2" t="s">
        <v>87</v>
      </c>
      <c r="K6" s="2" t="s">
        <v>88</v>
      </c>
    </row>
    <row r="7" spans="1:11" ht="36" customHeight="1" x14ac:dyDescent="0.2">
      <c r="A7" s="2" t="s">
        <v>140</v>
      </c>
      <c r="C7" s="12" t="s">
        <v>141</v>
      </c>
      <c r="E7" s="12" t="s">
        <v>142</v>
      </c>
      <c r="G7" s="12" t="s">
        <v>143</v>
      </c>
      <c r="I7" s="13" t="s">
        <v>144</v>
      </c>
      <c r="K7" s="13" t="s">
        <v>144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4.45" customHeight="1" x14ac:dyDescent="0.2"/>
    <row r="5" spans="1:19" ht="14.45" customHeight="1" x14ac:dyDescent="0.2">
      <c r="A5" s="27" t="s">
        <v>145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14.45" customHeight="1" x14ac:dyDescent="0.2">
      <c r="A6" s="28" t="s">
        <v>71</v>
      </c>
      <c r="I6" s="28" t="s">
        <v>87</v>
      </c>
      <c r="J6" s="28"/>
      <c r="K6" s="28"/>
      <c r="L6" s="28"/>
      <c r="M6" s="28"/>
      <c r="O6" s="28" t="s">
        <v>88</v>
      </c>
      <c r="P6" s="28"/>
      <c r="Q6" s="28"/>
      <c r="R6" s="28"/>
      <c r="S6" s="28"/>
    </row>
    <row r="7" spans="1:19" ht="29.1" customHeight="1" x14ac:dyDescent="0.2">
      <c r="A7" s="28"/>
      <c r="C7" s="12" t="s">
        <v>146</v>
      </c>
      <c r="E7" s="12" t="s">
        <v>49</v>
      </c>
      <c r="G7" s="12" t="s">
        <v>147</v>
      </c>
      <c r="I7" s="13" t="s">
        <v>148</v>
      </c>
      <c r="J7" s="3"/>
      <c r="K7" s="13" t="s">
        <v>137</v>
      </c>
      <c r="L7" s="3"/>
      <c r="M7" s="13" t="s">
        <v>149</v>
      </c>
      <c r="O7" s="13" t="s">
        <v>148</v>
      </c>
      <c r="P7" s="3"/>
      <c r="Q7" s="13" t="s">
        <v>137</v>
      </c>
      <c r="R7" s="3"/>
      <c r="S7" s="13" t="s">
        <v>149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2"/>
  <sheetViews>
    <sheetView rightToLeft="1" topLeftCell="A3" workbookViewId="0">
      <selection activeCell="G20" sqref="G20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4.45" customHeight="1" x14ac:dyDescent="0.2"/>
    <row r="5" spans="1:13" ht="14.45" customHeight="1" x14ac:dyDescent="0.2">
      <c r="A5" s="27" t="s">
        <v>150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14.45" customHeight="1" x14ac:dyDescent="0.2">
      <c r="A6" s="28" t="s">
        <v>71</v>
      </c>
      <c r="C6" s="28" t="s">
        <v>87</v>
      </c>
      <c r="D6" s="28"/>
      <c r="E6" s="28"/>
      <c r="F6" s="28"/>
      <c r="G6" s="28"/>
      <c r="I6" s="28" t="s">
        <v>88</v>
      </c>
      <c r="J6" s="28"/>
      <c r="K6" s="28"/>
      <c r="L6" s="28"/>
      <c r="M6" s="28"/>
    </row>
    <row r="7" spans="1:13" ht="29.1" customHeight="1" x14ac:dyDescent="0.2">
      <c r="A7" s="28"/>
      <c r="C7" s="13" t="s">
        <v>148</v>
      </c>
      <c r="D7" s="3"/>
      <c r="E7" s="13" t="s">
        <v>137</v>
      </c>
      <c r="F7" s="3"/>
      <c r="G7" s="13" t="s">
        <v>149</v>
      </c>
      <c r="I7" s="13" t="s">
        <v>148</v>
      </c>
      <c r="J7" s="3"/>
      <c r="K7" s="13" t="s">
        <v>137</v>
      </c>
      <c r="L7" s="3"/>
      <c r="M7" s="13" t="s">
        <v>149</v>
      </c>
    </row>
    <row r="8" spans="1:13" ht="21.75" customHeight="1" x14ac:dyDescent="0.2">
      <c r="A8" s="5" t="s">
        <v>65</v>
      </c>
      <c r="C8" s="50">
        <v>15323</v>
      </c>
      <c r="D8" s="51"/>
      <c r="E8" s="50">
        <v>0</v>
      </c>
      <c r="F8" s="51"/>
      <c r="G8" s="50">
        <v>15323</v>
      </c>
      <c r="H8" s="51"/>
      <c r="I8" s="50">
        <v>264709</v>
      </c>
      <c r="J8" s="51"/>
      <c r="K8" s="50">
        <v>0</v>
      </c>
      <c r="L8" s="51"/>
      <c r="M8" s="50">
        <v>264709</v>
      </c>
    </row>
    <row r="9" spans="1:13" ht="21.75" customHeight="1" x14ac:dyDescent="0.2">
      <c r="A9" s="11" t="s">
        <v>66</v>
      </c>
      <c r="C9" s="53">
        <v>386661942</v>
      </c>
      <c r="D9" s="51"/>
      <c r="E9" s="53">
        <v>10320</v>
      </c>
      <c r="F9" s="51"/>
      <c r="G9" s="53">
        <v>386651622</v>
      </c>
      <c r="H9" s="51"/>
      <c r="I9" s="53">
        <v>2327358062</v>
      </c>
      <c r="J9" s="51"/>
      <c r="K9" s="53">
        <v>1520374</v>
      </c>
      <c r="L9" s="51"/>
      <c r="M9" s="53">
        <v>2325837688</v>
      </c>
    </row>
    <row r="10" spans="1:13" ht="21.75" customHeight="1" x14ac:dyDescent="0.2">
      <c r="A10" s="11" t="s">
        <v>66</v>
      </c>
      <c r="C10" s="53">
        <v>305753424</v>
      </c>
      <c r="D10" s="51"/>
      <c r="E10" s="53">
        <v>0</v>
      </c>
      <c r="F10" s="51"/>
      <c r="G10" s="53">
        <v>305753424</v>
      </c>
      <c r="H10" s="51"/>
      <c r="I10" s="53">
        <v>1223310123</v>
      </c>
      <c r="J10" s="51"/>
      <c r="K10" s="53">
        <v>1999487</v>
      </c>
      <c r="L10" s="51"/>
      <c r="M10" s="53">
        <v>1221310636</v>
      </c>
    </row>
    <row r="11" spans="1:13" ht="21.75" customHeight="1" x14ac:dyDescent="0.2">
      <c r="A11" s="11" t="s">
        <v>66</v>
      </c>
      <c r="C11" s="53">
        <v>1783561642</v>
      </c>
      <c r="D11" s="51"/>
      <c r="E11" s="53">
        <v>0</v>
      </c>
      <c r="F11" s="51"/>
      <c r="G11" s="53">
        <v>1783561642</v>
      </c>
      <c r="H11" s="51"/>
      <c r="I11" s="53">
        <v>7138805281</v>
      </c>
      <c r="J11" s="51"/>
      <c r="K11" s="53">
        <v>1417488</v>
      </c>
      <c r="L11" s="51"/>
      <c r="M11" s="53">
        <v>7137387793</v>
      </c>
    </row>
    <row r="12" spans="1:13" ht="21.75" customHeight="1" x14ac:dyDescent="0.2">
      <c r="A12" s="11" t="s">
        <v>66</v>
      </c>
      <c r="C12" s="53">
        <v>147780821</v>
      </c>
      <c r="D12" s="51"/>
      <c r="E12" s="53">
        <v>0</v>
      </c>
      <c r="F12" s="51"/>
      <c r="G12" s="53">
        <v>147780821</v>
      </c>
      <c r="H12" s="51"/>
      <c r="I12" s="53">
        <v>591474958</v>
      </c>
      <c r="J12" s="51"/>
      <c r="K12" s="53">
        <v>328318</v>
      </c>
      <c r="L12" s="51"/>
      <c r="M12" s="53">
        <v>591146640</v>
      </c>
    </row>
    <row r="13" spans="1:13" ht="21.75" customHeight="1" x14ac:dyDescent="0.2">
      <c r="A13" s="11" t="s">
        <v>66</v>
      </c>
      <c r="C13" s="53">
        <v>47136985</v>
      </c>
      <c r="D13" s="51"/>
      <c r="E13" s="53">
        <v>0</v>
      </c>
      <c r="F13" s="51"/>
      <c r="G13" s="53">
        <v>47136985</v>
      </c>
      <c r="H13" s="51"/>
      <c r="I13" s="53">
        <v>188660097</v>
      </c>
      <c r="J13" s="51"/>
      <c r="K13" s="53">
        <v>104722</v>
      </c>
      <c r="L13" s="51"/>
      <c r="M13" s="53">
        <v>188555375</v>
      </c>
    </row>
    <row r="14" spans="1:13" ht="21.75" customHeight="1" x14ac:dyDescent="0.2">
      <c r="A14" s="11" t="s">
        <v>66</v>
      </c>
      <c r="C14" s="53">
        <v>112109588</v>
      </c>
      <c r="D14" s="51"/>
      <c r="E14" s="53">
        <v>0</v>
      </c>
      <c r="F14" s="51"/>
      <c r="G14" s="53">
        <v>112109588</v>
      </c>
      <c r="H14" s="51"/>
      <c r="I14" s="53">
        <v>448497637</v>
      </c>
      <c r="J14" s="51"/>
      <c r="K14" s="53">
        <v>565409</v>
      </c>
      <c r="L14" s="51"/>
      <c r="M14" s="53">
        <v>447932228</v>
      </c>
    </row>
    <row r="15" spans="1:13" ht="21.75" customHeight="1" x14ac:dyDescent="0.2">
      <c r="A15" s="11" t="s">
        <v>66</v>
      </c>
      <c r="C15" s="53">
        <v>114657533</v>
      </c>
      <c r="D15" s="51"/>
      <c r="E15" s="53">
        <v>0</v>
      </c>
      <c r="F15" s="51"/>
      <c r="G15" s="53">
        <v>114657533</v>
      </c>
      <c r="H15" s="51"/>
      <c r="I15" s="53">
        <v>458812041</v>
      </c>
      <c r="J15" s="51"/>
      <c r="K15" s="53">
        <v>686344</v>
      </c>
      <c r="L15" s="51"/>
      <c r="M15" s="53">
        <v>458125697</v>
      </c>
    </row>
    <row r="16" spans="1:13" ht="21.75" customHeight="1" x14ac:dyDescent="0.2">
      <c r="A16" s="11" t="s">
        <v>67</v>
      </c>
      <c r="C16" s="53">
        <v>134363439</v>
      </c>
      <c r="D16" s="51"/>
      <c r="E16" s="53">
        <v>0</v>
      </c>
      <c r="F16" s="51"/>
      <c r="G16" s="53">
        <v>134363439</v>
      </c>
      <c r="H16" s="51"/>
      <c r="I16" s="53">
        <v>134503929</v>
      </c>
      <c r="J16" s="51"/>
      <c r="K16" s="53">
        <v>0</v>
      </c>
      <c r="L16" s="51"/>
      <c r="M16" s="53">
        <v>134503929</v>
      </c>
    </row>
    <row r="17" spans="1:13" ht="21.75" customHeight="1" x14ac:dyDescent="0.2">
      <c r="A17" s="11" t="s">
        <v>67</v>
      </c>
      <c r="C17" s="53">
        <v>822104</v>
      </c>
      <c r="D17" s="51"/>
      <c r="E17" s="53">
        <v>0</v>
      </c>
      <c r="F17" s="51"/>
      <c r="G17" s="53">
        <v>822104</v>
      </c>
      <c r="H17" s="51"/>
      <c r="I17" s="53">
        <v>17070447</v>
      </c>
      <c r="J17" s="51"/>
      <c r="K17" s="53">
        <v>0</v>
      </c>
      <c r="L17" s="51"/>
      <c r="M17" s="53">
        <v>17070447</v>
      </c>
    </row>
    <row r="18" spans="1:13" ht="21.75" customHeight="1" x14ac:dyDescent="0.2">
      <c r="A18" s="11" t="s">
        <v>66</v>
      </c>
      <c r="C18" s="53">
        <v>66246574</v>
      </c>
      <c r="D18" s="51"/>
      <c r="E18" s="53">
        <v>0</v>
      </c>
      <c r="F18" s="51"/>
      <c r="G18" s="53">
        <v>66246574</v>
      </c>
      <c r="H18" s="51"/>
      <c r="I18" s="53">
        <v>265056364</v>
      </c>
      <c r="J18" s="51"/>
      <c r="K18" s="53">
        <v>452903</v>
      </c>
      <c r="L18" s="51"/>
      <c r="M18" s="53">
        <v>264603461</v>
      </c>
    </row>
    <row r="19" spans="1:13" ht="21.75" customHeight="1" x14ac:dyDescent="0.2">
      <c r="A19" s="11" t="s">
        <v>66</v>
      </c>
      <c r="C19" s="53">
        <v>777123286</v>
      </c>
      <c r="D19" s="51"/>
      <c r="E19" s="53">
        <v>0</v>
      </c>
      <c r="F19" s="51"/>
      <c r="G19" s="53">
        <v>777123286</v>
      </c>
      <c r="H19" s="51"/>
      <c r="I19" s="53">
        <v>3109863004</v>
      </c>
      <c r="J19" s="51"/>
      <c r="K19" s="53">
        <v>4291617</v>
      </c>
      <c r="L19" s="51"/>
      <c r="M19" s="53">
        <v>3105571387</v>
      </c>
    </row>
    <row r="20" spans="1:13" ht="21.75" customHeight="1" x14ac:dyDescent="0.2">
      <c r="A20" s="11" t="s">
        <v>66</v>
      </c>
      <c r="C20" s="53">
        <v>45863013</v>
      </c>
      <c r="D20" s="51"/>
      <c r="E20" s="53">
        <v>0</v>
      </c>
      <c r="F20" s="51"/>
      <c r="G20" s="53">
        <v>45863013</v>
      </c>
      <c r="H20" s="51"/>
      <c r="I20" s="53">
        <v>183629946</v>
      </c>
      <c r="J20" s="51"/>
      <c r="K20" s="53">
        <v>288049</v>
      </c>
      <c r="L20" s="51"/>
      <c r="M20" s="53">
        <v>183341897</v>
      </c>
    </row>
    <row r="21" spans="1:13" ht="21.75" customHeight="1" x14ac:dyDescent="0.2">
      <c r="A21" s="11" t="s">
        <v>66</v>
      </c>
      <c r="C21" s="53">
        <v>84082190</v>
      </c>
      <c r="D21" s="51"/>
      <c r="E21" s="53">
        <v>0</v>
      </c>
      <c r="F21" s="51"/>
      <c r="G21" s="53">
        <v>84082190</v>
      </c>
      <c r="H21" s="51"/>
      <c r="I21" s="53">
        <v>336521420</v>
      </c>
      <c r="J21" s="51"/>
      <c r="K21" s="53">
        <v>239977</v>
      </c>
      <c r="L21" s="51"/>
      <c r="M21" s="53">
        <v>336281443</v>
      </c>
    </row>
    <row r="22" spans="1:13" ht="21.75" customHeight="1" x14ac:dyDescent="0.2">
      <c r="A22" s="11" t="s">
        <v>66</v>
      </c>
      <c r="C22" s="53">
        <v>50958904</v>
      </c>
      <c r="D22" s="51"/>
      <c r="E22" s="53">
        <v>0</v>
      </c>
      <c r="F22" s="51"/>
      <c r="G22" s="53">
        <v>50958904</v>
      </c>
      <c r="H22" s="51"/>
      <c r="I22" s="53">
        <v>203880526</v>
      </c>
      <c r="J22" s="51"/>
      <c r="K22" s="53">
        <v>297667</v>
      </c>
      <c r="L22" s="51"/>
      <c r="M22" s="53">
        <v>203582859</v>
      </c>
    </row>
    <row r="23" spans="1:13" ht="21.75" customHeight="1" x14ac:dyDescent="0.2">
      <c r="A23" s="11" t="s">
        <v>66</v>
      </c>
      <c r="C23" s="53">
        <v>85356164</v>
      </c>
      <c r="D23" s="51"/>
      <c r="E23" s="53">
        <v>0</v>
      </c>
      <c r="F23" s="51"/>
      <c r="G23" s="53">
        <v>85356164</v>
      </c>
      <c r="H23" s="51"/>
      <c r="I23" s="53">
        <v>291863004</v>
      </c>
      <c r="J23" s="51"/>
      <c r="K23" s="53">
        <v>521842</v>
      </c>
      <c r="L23" s="51"/>
      <c r="M23" s="53">
        <v>291341162</v>
      </c>
    </row>
    <row r="24" spans="1:13" ht="21.75" customHeight="1" x14ac:dyDescent="0.2">
      <c r="A24" s="11" t="s">
        <v>66</v>
      </c>
      <c r="C24" s="53">
        <v>87394520</v>
      </c>
      <c r="D24" s="51"/>
      <c r="E24" s="53">
        <v>0</v>
      </c>
      <c r="F24" s="51"/>
      <c r="G24" s="53">
        <v>87394520</v>
      </c>
      <c r="H24" s="51"/>
      <c r="I24" s="53">
        <v>225534244</v>
      </c>
      <c r="J24" s="51"/>
      <c r="K24" s="53">
        <v>536477</v>
      </c>
      <c r="L24" s="51"/>
      <c r="M24" s="53">
        <v>224997767</v>
      </c>
    </row>
    <row r="25" spans="1:13" ht="21.75" customHeight="1" x14ac:dyDescent="0.2">
      <c r="A25" s="6" t="s">
        <v>66</v>
      </c>
      <c r="C25" s="55">
        <v>41170818</v>
      </c>
      <c r="D25" s="51"/>
      <c r="E25" s="55">
        <v>610078</v>
      </c>
      <c r="F25" s="51"/>
      <c r="G25" s="55">
        <v>40560740</v>
      </c>
      <c r="H25" s="51"/>
      <c r="I25" s="55">
        <v>41170818</v>
      </c>
      <c r="J25" s="51"/>
      <c r="K25" s="55">
        <v>610078</v>
      </c>
      <c r="L25" s="51"/>
      <c r="M25" s="55">
        <v>40560740</v>
      </c>
    </row>
    <row r="26" spans="1:13" ht="21.75" customHeight="1" x14ac:dyDescent="0.2">
      <c r="A26" s="8" t="s">
        <v>21</v>
      </c>
      <c r="C26" s="57">
        <v>4271058270</v>
      </c>
      <c r="D26" s="51"/>
      <c r="E26" s="57">
        <v>620398</v>
      </c>
      <c r="F26" s="51"/>
      <c r="G26" s="57">
        <v>4270437872</v>
      </c>
      <c r="H26" s="51"/>
      <c r="I26" s="57">
        <v>17186276610</v>
      </c>
      <c r="J26" s="51"/>
      <c r="K26" s="57">
        <v>13860752</v>
      </c>
      <c r="L26" s="51"/>
      <c r="M26" s="57">
        <v>17172415858</v>
      </c>
    </row>
    <row r="32" spans="1:13" x14ac:dyDescent="0.2">
      <c r="G32" s="1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"/>
  <sheetViews>
    <sheetView rightToLeft="1" tabSelected="1" workbookViewId="0">
      <selection activeCell="Q12" sqref="Q1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3.57031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4.45" customHeight="1" x14ac:dyDescent="0.2"/>
    <row r="5" spans="1:18" ht="14.45" customHeight="1" x14ac:dyDescent="0.2">
      <c r="A5" s="27" t="s">
        <v>151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4.45" customHeight="1" x14ac:dyDescent="0.2">
      <c r="A6" s="28" t="s">
        <v>71</v>
      </c>
      <c r="C6" s="28" t="s">
        <v>87</v>
      </c>
      <c r="D6" s="28"/>
      <c r="E6" s="28"/>
      <c r="F6" s="28"/>
      <c r="G6" s="28"/>
      <c r="H6" s="28"/>
      <c r="I6" s="28"/>
      <c r="K6" s="28" t="s">
        <v>88</v>
      </c>
      <c r="L6" s="28"/>
      <c r="M6" s="28"/>
      <c r="N6" s="28"/>
      <c r="O6" s="28"/>
      <c r="P6" s="28"/>
      <c r="Q6" s="28"/>
      <c r="R6" s="28"/>
    </row>
    <row r="7" spans="1:18" ht="33.75" customHeight="1" x14ac:dyDescent="0.2">
      <c r="A7" s="28"/>
      <c r="C7" s="13" t="s">
        <v>13</v>
      </c>
      <c r="D7" s="3"/>
      <c r="E7" s="13" t="s">
        <v>152</v>
      </c>
      <c r="F7" s="3"/>
      <c r="G7" s="13" t="s">
        <v>153</v>
      </c>
      <c r="H7" s="3"/>
      <c r="I7" s="13" t="s">
        <v>154</v>
      </c>
      <c r="K7" s="13" t="s">
        <v>13</v>
      </c>
      <c r="L7" s="3"/>
      <c r="M7" s="13" t="s">
        <v>152</v>
      </c>
      <c r="N7" s="3"/>
      <c r="O7" s="13" t="s">
        <v>153</v>
      </c>
      <c r="P7" s="3"/>
      <c r="Q7" s="42" t="s">
        <v>154</v>
      </c>
      <c r="R7" s="42"/>
    </row>
    <row r="8" spans="1:18" ht="21.75" customHeight="1" x14ac:dyDescent="0.2">
      <c r="A8" s="5" t="s">
        <v>41</v>
      </c>
      <c r="C8" s="21">
        <v>204664</v>
      </c>
      <c r="D8" s="18"/>
      <c r="E8" s="21">
        <v>7412181126</v>
      </c>
      <c r="F8" s="18"/>
      <c r="G8" s="21">
        <v>6919557167</v>
      </c>
      <c r="H8" s="18"/>
      <c r="I8" s="21">
        <v>492623959</v>
      </c>
      <c r="J8" s="18"/>
      <c r="K8" s="21">
        <v>579627</v>
      </c>
      <c r="L8" s="18"/>
      <c r="M8" s="21">
        <f>20746302385+4311927</f>
        <v>20750614312</v>
      </c>
      <c r="N8" s="18"/>
      <c r="O8" s="21">
        <v>19488920023</v>
      </c>
      <c r="P8" s="18"/>
      <c r="Q8" s="32">
        <f>M8-O8</f>
        <v>1261694289</v>
      </c>
      <c r="R8" s="32"/>
    </row>
    <row r="9" spans="1:18" ht="21.75" customHeight="1" x14ac:dyDescent="0.2">
      <c r="A9" s="6" t="s">
        <v>20</v>
      </c>
      <c r="C9" s="23">
        <v>0</v>
      </c>
      <c r="D9" s="18"/>
      <c r="E9" s="23">
        <v>0</v>
      </c>
      <c r="F9" s="18"/>
      <c r="G9" s="23">
        <v>0</v>
      </c>
      <c r="H9" s="18"/>
      <c r="I9" s="23">
        <v>0</v>
      </c>
      <c r="J9" s="18"/>
      <c r="K9" s="23">
        <v>4650000</v>
      </c>
      <c r="L9" s="18"/>
      <c r="M9" s="23">
        <v>15619205243</v>
      </c>
      <c r="N9" s="18"/>
      <c r="O9" s="23">
        <v>12963752933</v>
      </c>
      <c r="P9" s="18"/>
      <c r="Q9" s="34">
        <f>M9-O9</f>
        <v>2655452310</v>
      </c>
      <c r="R9" s="34"/>
    </row>
    <row r="10" spans="1:18" ht="21.75" customHeight="1" x14ac:dyDescent="0.2">
      <c r="A10" s="8" t="s">
        <v>21</v>
      </c>
      <c r="C10" s="15">
        <v>204664</v>
      </c>
      <c r="D10" s="18"/>
      <c r="E10" s="15">
        <v>7412181126</v>
      </c>
      <c r="F10" s="18"/>
      <c r="G10" s="15">
        <v>6919557167</v>
      </c>
      <c r="H10" s="18"/>
      <c r="I10" s="15">
        <v>492623959</v>
      </c>
      <c r="J10" s="18"/>
      <c r="K10" s="15">
        <v>5229627</v>
      </c>
      <c r="L10" s="18"/>
      <c r="M10" s="15">
        <v>36365507628</v>
      </c>
      <c r="N10" s="18"/>
      <c r="O10" s="15">
        <v>32452672956</v>
      </c>
      <c r="P10" s="18"/>
      <c r="Q10" s="37">
        <f>Q8+Q9</f>
        <v>3917146599</v>
      </c>
      <c r="R10" s="37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topLeftCell="C1" workbookViewId="0">
      <selection activeCell="V11" sqref="V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140625" bestFit="1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.855468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4.45" customHeight="1" x14ac:dyDescent="0.2">
      <c r="A4" s="1" t="s">
        <v>3</v>
      </c>
      <c r="B4" s="27" t="s">
        <v>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ht="14.45" customHeight="1" x14ac:dyDescent="0.2">
      <c r="A5" s="27" t="s">
        <v>5</v>
      </c>
      <c r="B5" s="27"/>
      <c r="C5" s="27" t="s">
        <v>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14.45" customHeight="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14.45" customHeight="1" x14ac:dyDescent="0.2">
      <c r="F7" s="3"/>
      <c r="G7" s="3"/>
      <c r="H7" s="3"/>
      <c r="I7" s="3"/>
      <c r="J7" s="3"/>
      <c r="L7" s="29" t="s">
        <v>10</v>
      </c>
      <c r="M7" s="29"/>
      <c r="N7" s="29"/>
      <c r="O7" s="3"/>
      <c r="P7" s="29" t="s">
        <v>11</v>
      </c>
      <c r="Q7" s="29"/>
      <c r="R7" s="2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1" t="s">
        <v>19</v>
      </c>
      <c r="B9" s="31"/>
      <c r="C9" s="31"/>
      <c r="E9" s="32">
        <v>47270414</v>
      </c>
      <c r="F9" s="32"/>
      <c r="G9" s="18"/>
      <c r="H9" s="21">
        <v>149293520877</v>
      </c>
      <c r="I9" s="18"/>
      <c r="J9" s="21">
        <v>153559322065.905</v>
      </c>
      <c r="K9" s="18"/>
      <c r="L9" s="21">
        <v>6161470</v>
      </c>
      <c r="M9" s="18"/>
      <c r="N9" s="21">
        <v>18520110218</v>
      </c>
      <c r="O9" s="18"/>
      <c r="P9" s="21">
        <v>0</v>
      </c>
      <c r="Q9" s="18"/>
      <c r="R9" s="21">
        <v>0</v>
      </c>
      <c r="S9" s="18"/>
      <c r="T9" s="21">
        <v>53431884</v>
      </c>
      <c r="U9" s="18"/>
      <c r="V9" s="21">
        <v>3057</v>
      </c>
      <c r="W9" s="18"/>
      <c r="X9" s="21">
        <v>167813631095</v>
      </c>
      <c r="Y9" s="18"/>
      <c r="Z9" s="21">
        <v>163217130023.26501</v>
      </c>
      <c r="AA9" s="18"/>
      <c r="AB9" s="14">
        <v>39.840000000000003</v>
      </c>
    </row>
    <row r="10" spans="1:28" ht="21.75" customHeight="1" x14ac:dyDescent="0.2">
      <c r="A10" s="33" t="s">
        <v>20</v>
      </c>
      <c r="B10" s="33"/>
      <c r="C10" s="33"/>
      <c r="D10" s="7"/>
      <c r="E10" s="34">
        <v>12480802</v>
      </c>
      <c r="F10" s="35"/>
      <c r="G10" s="18"/>
      <c r="H10" s="23">
        <v>42996368497</v>
      </c>
      <c r="I10" s="18"/>
      <c r="J10" s="23">
        <v>44796969193.004204</v>
      </c>
      <c r="K10" s="18"/>
      <c r="L10" s="23">
        <v>1864145</v>
      </c>
      <c r="M10" s="18"/>
      <c r="N10" s="23">
        <v>6223169284</v>
      </c>
      <c r="O10" s="18"/>
      <c r="P10" s="23">
        <v>0</v>
      </c>
      <c r="Q10" s="18"/>
      <c r="R10" s="23">
        <v>0</v>
      </c>
      <c r="S10" s="18"/>
      <c r="T10" s="23">
        <v>14344947</v>
      </c>
      <c r="U10" s="18"/>
      <c r="V10" s="23">
        <v>2793</v>
      </c>
      <c r="W10" s="18"/>
      <c r="X10" s="23">
        <v>49219537781</v>
      </c>
      <c r="Y10" s="18"/>
      <c r="Z10" s="23">
        <v>40034987238.902</v>
      </c>
      <c r="AA10" s="18"/>
      <c r="AB10" s="24">
        <v>9.77</v>
      </c>
    </row>
    <row r="11" spans="1:28" ht="21.75" customHeight="1" x14ac:dyDescent="0.2">
      <c r="A11" s="30" t="s">
        <v>21</v>
      </c>
      <c r="B11" s="30"/>
      <c r="C11" s="30"/>
      <c r="D11" s="30"/>
      <c r="E11" s="18"/>
      <c r="F11" s="15">
        <v>59751216</v>
      </c>
      <c r="G11" s="18"/>
      <c r="H11" s="15">
        <v>192289889374</v>
      </c>
      <c r="I11" s="18"/>
      <c r="J11" s="15">
        <v>198356291258.909</v>
      </c>
      <c r="K11" s="18"/>
      <c r="L11" s="15">
        <v>8025615</v>
      </c>
      <c r="M11" s="18"/>
      <c r="N11" s="15">
        <v>24743279502</v>
      </c>
      <c r="O11" s="18"/>
      <c r="P11" s="15">
        <v>0</v>
      </c>
      <c r="Q11" s="18"/>
      <c r="R11" s="15">
        <v>0</v>
      </c>
      <c r="S11" s="18"/>
      <c r="T11" s="15">
        <v>67776831</v>
      </c>
      <c r="U11" s="18"/>
      <c r="V11" s="15"/>
      <c r="W11" s="18"/>
      <c r="X11" s="15">
        <v>217033168876</v>
      </c>
      <c r="Y11" s="18"/>
      <c r="Z11" s="15">
        <v>203252117262.16699</v>
      </c>
      <c r="AA11" s="18"/>
      <c r="AB11" s="20">
        <v>49.61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7.35" customHeight="1" x14ac:dyDescent="0.2"/>
    <row r="5" spans="1:25" ht="14.45" customHeight="1" x14ac:dyDescent="0.2">
      <c r="A5" s="27" t="s">
        <v>155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7.35" customHeight="1" x14ac:dyDescent="0.2"/>
    <row r="7" spans="1:25" ht="14.45" customHeight="1" x14ac:dyDescent="0.2">
      <c r="E7" s="28" t="s">
        <v>87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Y7" s="2" t="s">
        <v>88</v>
      </c>
    </row>
    <row r="8" spans="1:25" ht="29.1" customHeight="1" x14ac:dyDescent="0.2">
      <c r="A8" s="2" t="s">
        <v>156</v>
      </c>
      <c r="C8" s="2" t="s">
        <v>157</v>
      </c>
      <c r="E8" s="13" t="s">
        <v>26</v>
      </c>
      <c r="F8" s="3"/>
      <c r="G8" s="13" t="s">
        <v>13</v>
      </c>
      <c r="H8" s="3"/>
      <c r="I8" s="13" t="s">
        <v>25</v>
      </c>
      <c r="J8" s="3"/>
      <c r="K8" s="13" t="s">
        <v>158</v>
      </c>
      <c r="L8" s="3"/>
      <c r="M8" s="13" t="s">
        <v>159</v>
      </c>
      <c r="N8" s="3"/>
      <c r="O8" s="13" t="s">
        <v>160</v>
      </c>
      <c r="P8" s="3"/>
      <c r="Q8" s="13" t="s">
        <v>161</v>
      </c>
      <c r="R8" s="3"/>
      <c r="S8" s="13" t="s">
        <v>162</v>
      </c>
      <c r="T8" s="3"/>
      <c r="U8" s="13" t="s">
        <v>163</v>
      </c>
      <c r="V8" s="3"/>
      <c r="W8" s="13" t="s">
        <v>164</v>
      </c>
      <c r="Y8" s="13" t="s">
        <v>164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workbookViewId="0">
      <selection activeCell="Q10" sqref="C8:R10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4.45" customHeight="1" x14ac:dyDescent="0.2"/>
    <row r="5" spans="1:18" ht="14.45" customHeight="1" x14ac:dyDescent="0.2">
      <c r="A5" s="27" t="s">
        <v>165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4.45" customHeight="1" x14ac:dyDescent="0.2">
      <c r="A6" s="28" t="s">
        <v>71</v>
      </c>
      <c r="C6" s="28" t="s">
        <v>87</v>
      </c>
      <c r="D6" s="28"/>
      <c r="E6" s="28"/>
      <c r="F6" s="28"/>
      <c r="G6" s="28"/>
      <c r="H6" s="28"/>
      <c r="I6" s="28"/>
      <c r="K6" s="28" t="s">
        <v>88</v>
      </c>
      <c r="L6" s="28"/>
      <c r="M6" s="28"/>
      <c r="N6" s="28"/>
      <c r="O6" s="28"/>
      <c r="P6" s="28"/>
      <c r="Q6" s="28"/>
      <c r="R6" s="28"/>
    </row>
    <row r="7" spans="1:18" ht="39" customHeight="1" x14ac:dyDescent="0.2">
      <c r="A7" s="28"/>
      <c r="C7" s="13" t="s">
        <v>13</v>
      </c>
      <c r="D7" s="3"/>
      <c r="E7" s="13" t="s">
        <v>15</v>
      </c>
      <c r="F7" s="3"/>
      <c r="G7" s="13" t="s">
        <v>153</v>
      </c>
      <c r="H7" s="3"/>
      <c r="I7" s="13" t="s">
        <v>166</v>
      </c>
      <c r="K7" s="13" t="s">
        <v>13</v>
      </c>
      <c r="L7" s="3"/>
      <c r="M7" s="13" t="s">
        <v>15</v>
      </c>
      <c r="N7" s="3"/>
      <c r="O7" s="13" t="s">
        <v>153</v>
      </c>
      <c r="P7" s="3"/>
      <c r="Q7" s="42" t="s">
        <v>166</v>
      </c>
      <c r="R7" s="42"/>
    </row>
    <row r="8" spans="1:18" ht="21.75" customHeight="1" x14ac:dyDescent="0.2">
      <c r="A8" s="5" t="s">
        <v>19</v>
      </c>
      <c r="C8" s="50">
        <v>53431884</v>
      </c>
      <c r="D8" s="51"/>
      <c r="E8" s="50">
        <v>163217130023</v>
      </c>
      <c r="F8" s="51"/>
      <c r="G8" s="50">
        <v>172079432283</v>
      </c>
      <c r="H8" s="51"/>
      <c r="I8" s="50">
        <v>-8862302259</v>
      </c>
      <c r="J8" s="51"/>
      <c r="K8" s="50">
        <v>53431884</v>
      </c>
      <c r="L8" s="51"/>
      <c r="M8" s="50">
        <v>163217130023</v>
      </c>
      <c r="N8" s="51"/>
      <c r="O8" s="50">
        <v>168344123349</v>
      </c>
      <c r="P8" s="51"/>
      <c r="Q8" s="59">
        <v>-5126993325</v>
      </c>
      <c r="R8" s="59"/>
    </row>
    <row r="9" spans="1:18" ht="21.75" customHeight="1" x14ac:dyDescent="0.2">
      <c r="A9" s="6" t="s">
        <v>20</v>
      </c>
      <c r="C9" s="55">
        <v>14344947</v>
      </c>
      <c r="D9" s="51"/>
      <c r="E9" s="55">
        <v>40034987238</v>
      </c>
      <c r="F9" s="51"/>
      <c r="G9" s="55">
        <v>51020138477</v>
      </c>
      <c r="H9" s="51"/>
      <c r="I9" s="55">
        <v>-10985151238</v>
      </c>
      <c r="J9" s="51"/>
      <c r="K9" s="55">
        <v>14344947</v>
      </c>
      <c r="L9" s="51"/>
      <c r="M9" s="55">
        <v>40034987238</v>
      </c>
      <c r="N9" s="51"/>
      <c r="O9" s="55">
        <v>43803798488</v>
      </c>
      <c r="P9" s="51"/>
      <c r="Q9" s="61">
        <v>-3768811249</v>
      </c>
      <c r="R9" s="61"/>
    </row>
    <row r="10" spans="1:18" ht="21.75" customHeight="1" x14ac:dyDescent="0.2">
      <c r="A10" s="8" t="s">
        <v>21</v>
      </c>
      <c r="C10" s="57">
        <v>67776831</v>
      </c>
      <c r="D10" s="51"/>
      <c r="E10" s="57">
        <v>203252117261</v>
      </c>
      <c r="F10" s="51"/>
      <c r="G10" s="57">
        <v>223099570760</v>
      </c>
      <c r="H10" s="51"/>
      <c r="I10" s="57">
        <v>-19847453497</v>
      </c>
      <c r="J10" s="51"/>
      <c r="K10" s="57">
        <v>67776831</v>
      </c>
      <c r="L10" s="51"/>
      <c r="M10" s="57">
        <v>203252117261</v>
      </c>
      <c r="N10" s="51"/>
      <c r="O10" s="57">
        <v>212147921837</v>
      </c>
      <c r="P10" s="51"/>
      <c r="Q10" s="65">
        <v>-8895804574</v>
      </c>
      <c r="R10" s="65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</row>
    <row r="2" spans="1:49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</row>
    <row r="3" spans="1:49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</row>
    <row r="4" spans="1:49" ht="14.45" customHeight="1" x14ac:dyDescent="0.2"/>
    <row r="5" spans="1:49" ht="14.45" customHeight="1" x14ac:dyDescent="0.2">
      <c r="A5" s="27" t="s">
        <v>22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pans="1:49" ht="14.45" customHeight="1" x14ac:dyDescent="0.2">
      <c r="I6" s="28" t="s">
        <v>7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C6" s="28" t="s">
        <v>9</v>
      </c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8" t="s">
        <v>23</v>
      </c>
      <c r="B8" s="28"/>
      <c r="C8" s="28"/>
      <c r="D8" s="28"/>
      <c r="E8" s="28"/>
      <c r="F8" s="28"/>
      <c r="G8" s="28"/>
      <c r="I8" s="28" t="s">
        <v>24</v>
      </c>
      <c r="J8" s="28"/>
      <c r="K8" s="28"/>
      <c r="M8" s="28" t="s">
        <v>25</v>
      </c>
      <c r="N8" s="28"/>
      <c r="O8" s="28"/>
      <c r="Q8" s="28" t="s">
        <v>26</v>
      </c>
      <c r="R8" s="28"/>
      <c r="S8" s="28"/>
      <c r="T8" s="28"/>
      <c r="U8" s="28"/>
      <c r="W8" s="28" t="s">
        <v>27</v>
      </c>
      <c r="X8" s="28"/>
      <c r="Y8" s="28"/>
      <c r="Z8" s="28"/>
      <c r="AA8" s="28"/>
      <c r="AC8" s="28" t="s">
        <v>24</v>
      </c>
      <c r="AD8" s="28"/>
      <c r="AE8" s="28"/>
      <c r="AF8" s="28"/>
      <c r="AG8" s="28"/>
      <c r="AI8" s="28" t="s">
        <v>25</v>
      </c>
      <c r="AJ8" s="28"/>
      <c r="AK8" s="28"/>
      <c r="AM8" s="28" t="s">
        <v>26</v>
      </c>
      <c r="AN8" s="28"/>
      <c r="AO8" s="28"/>
      <c r="AQ8" s="28" t="s">
        <v>27</v>
      </c>
      <c r="AR8" s="28"/>
      <c r="AS8" s="28"/>
    </row>
    <row r="9" spans="1:49" ht="14.45" customHeight="1" x14ac:dyDescent="0.2">
      <c r="A9" s="27" t="s">
        <v>28</v>
      </c>
      <c r="B9" s="36"/>
      <c r="C9" s="36"/>
      <c r="D9" s="36"/>
      <c r="E9" s="36"/>
      <c r="F9" s="36"/>
      <c r="G9" s="36"/>
      <c r="H9" s="27"/>
      <c r="I9" s="36"/>
      <c r="J9" s="36"/>
      <c r="K9" s="36"/>
      <c r="L9" s="27"/>
      <c r="M9" s="36"/>
      <c r="N9" s="36"/>
      <c r="O9" s="36"/>
      <c r="P9" s="27"/>
      <c r="Q9" s="36"/>
      <c r="R9" s="36"/>
      <c r="S9" s="36"/>
      <c r="T9" s="36"/>
      <c r="U9" s="36"/>
      <c r="V9" s="27"/>
      <c r="W9" s="36"/>
      <c r="X9" s="36"/>
      <c r="Y9" s="36"/>
      <c r="Z9" s="36"/>
      <c r="AA9" s="36"/>
      <c r="AB9" s="27"/>
      <c r="AC9" s="36"/>
      <c r="AD9" s="36"/>
      <c r="AE9" s="36"/>
      <c r="AF9" s="36"/>
      <c r="AG9" s="36"/>
      <c r="AH9" s="27"/>
      <c r="AI9" s="36"/>
      <c r="AJ9" s="36"/>
      <c r="AK9" s="36"/>
      <c r="AL9" s="27"/>
      <c r="AM9" s="36"/>
      <c r="AN9" s="36"/>
      <c r="AO9" s="36"/>
      <c r="AP9" s="27"/>
      <c r="AQ9" s="36"/>
      <c r="AR9" s="36"/>
      <c r="AS9" s="36"/>
      <c r="AT9" s="27"/>
      <c r="AU9" s="27"/>
      <c r="AV9" s="27"/>
      <c r="AW9" s="27"/>
    </row>
    <row r="10" spans="1:49" ht="14.45" customHeight="1" x14ac:dyDescent="0.2">
      <c r="C10" s="28" t="s">
        <v>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Y10" s="28" t="s">
        <v>9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9" t="s">
        <v>31</v>
      </c>
      <c r="H11" s="29"/>
      <c r="I11" s="29"/>
      <c r="J11" s="3"/>
      <c r="K11" s="29" t="s">
        <v>32</v>
      </c>
      <c r="L11" s="29"/>
      <c r="M11" s="29"/>
      <c r="N11" s="3"/>
      <c r="O11" s="29" t="s">
        <v>25</v>
      </c>
      <c r="P11" s="29"/>
      <c r="Q11" s="29"/>
      <c r="R11" s="3"/>
      <c r="S11" s="29" t="s">
        <v>26</v>
      </c>
      <c r="T11" s="29"/>
      <c r="U11" s="29"/>
      <c r="V11" s="29"/>
      <c r="W11" s="29"/>
      <c r="Y11" s="29" t="s">
        <v>29</v>
      </c>
      <c r="Z11" s="29"/>
      <c r="AA11" s="29"/>
      <c r="AB11" s="29"/>
      <c r="AC11" s="29"/>
      <c r="AD11" s="3"/>
      <c r="AE11" s="29" t="s">
        <v>30</v>
      </c>
      <c r="AF11" s="29"/>
      <c r="AG11" s="29"/>
      <c r="AH11" s="29"/>
      <c r="AI11" s="29"/>
      <c r="AJ11" s="3"/>
      <c r="AK11" s="29" t="s">
        <v>31</v>
      </c>
      <c r="AL11" s="29"/>
      <c r="AM11" s="29"/>
      <c r="AN11" s="3"/>
      <c r="AO11" s="29" t="s">
        <v>32</v>
      </c>
      <c r="AP11" s="29"/>
      <c r="AQ11" s="29"/>
      <c r="AR11" s="3"/>
      <c r="AS11" s="29" t="s">
        <v>25</v>
      </c>
      <c r="AT11" s="29"/>
      <c r="AU11" s="3"/>
      <c r="AV11" s="4" t="s">
        <v>26</v>
      </c>
    </row>
    <row r="12" spans="1:49" ht="14.45" customHeight="1" x14ac:dyDescent="0.2">
      <c r="A12" s="27" t="s">
        <v>33</v>
      </c>
      <c r="B12" s="27"/>
      <c r="C12" s="36"/>
      <c r="D12" s="27"/>
      <c r="E12" s="36"/>
      <c r="F12" s="27"/>
      <c r="G12" s="36"/>
      <c r="H12" s="36"/>
      <c r="I12" s="36"/>
      <c r="J12" s="27"/>
      <c r="K12" s="36"/>
      <c r="L12" s="36"/>
      <c r="M12" s="36"/>
      <c r="N12" s="27"/>
      <c r="O12" s="36"/>
      <c r="P12" s="36"/>
      <c r="Q12" s="36"/>
      <c r="R12" s="27"/>
      <c r="S12" s="36"/>
      <c r="T12" s="36"/>
      <c r="U12" s="36"/>
      <c r="V12" s="36"/>
      <c r="W12" s="36"/>
      <c r="X12" s="27"/>
      <c r="Y12" s="36"/>
      <c r="Z12" s="36"/>
      <c r="AA12" s="36"/>
      <c r="AB12" s="36"/>
      <c r="AC12" s="36"/>
      <c r="AD12" s="27"/>
      <c r="AE12" s="36"/>
      <c r="AF12" s="36"/>
      <c r="AG12" s="36"/>
      <c r="AH12" s="36"/>
      <c r="AI12" s="36"/>
      <c r="AJ12" s="27"/>
      <c r="AK12" s="36"/>
      <c r="AL12" s="36"/>
      <c r="AM12" s="36"/>
      <c r="AN12" s="27"/>
      <c r="AO12" s="36"/>
      <c r="AP12" s="36"/>
      <c r="AQ12" s="36"/>
      <c r="AR12" s="27"/>
      <c r="AS12" s="36"/>
      <c r="AT12" s="36"/>
      <c r="AU12" s="27"/>
      <c r="AV12" s="36"/>
      <c r="AW12" s="27"/>
    </row>
    <row r="13" spans="1:49" ht="14.45" customHeight="1" x14ac:dyDescent="0.2">
      <c r="C13" s="28" t="s">
        <v>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O13" s="28" t="s">
        <v>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9" t="s">
        <v>25</v>
      </c>
      <c r="H14" s="29"/>
      <c r="I14" s="29"/>
      <c r="J14" s="3"/>
      <c r="K14" s="29" t="s">
        <v>26</v>
      </c>
      <c r="L14" s="29"/>
      <c r="M14" s="29"/>
      <c r="O14" s="29" t="s">
        <v>30</v>
      </c>
      <c r="P14" s="29"/>
      <c r="Q14" s="29"/>
      <c r="R14" s="29"/>
      <c r="S14" s="29"/>
      <c r="T14" s="3"/>
      <c r="U14" s="29" t="s">
        <v>32</v>
      </c>
      <c r="V14" s="29"/>
      <c r="W14" s="29"/>
      <c r="X14" s="29"/>
      <c r="Y14" s="29"/>
      <c r="Z14" s="3"/>
      <c r="AA14" s="29" t="s">
        <v>25</v>
      </c>
      <c r="AB14" s="29"/>
      <c r="AC14" s="29"/>
      <c r="AD14" s="29"/>
      <c r="AE14" s="29"/>
      <c r="AF14" s="3"/>
      <c r="AG14" s="29" t="s">
        <v>26</v>
      </c>
      <c r="AH14" s="29"/>
      <c r="AI14" s="29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U10" sqref="U10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ht="14.45" customHeight="1" x14ac:dyDescent="0.2"/>
    <row r="5" spans="1:27" ht="14.45" customHeight="1" x14ac:dyDescent="0.2">
      <c r="A5" s="1" t="s">
        <v>34</v>
      </c>
      <c r="B5" s="27" t="s">
        <v>35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14.45" customHeight="1" x14ac:dyDescent="0.2">
      <c r="E6" s="28" t="s">
        <v>7</v>
      </c>
      <c r="F6" s="28"/>
      <c r="G6" s="28"/>
      <c r="H6" s="28"/>
      <c r="I6" s="28"/>
      <c r="K6" s="28" t="s">
        <v>8</v>
      </c>
      <c r="L6" s="28"/>
      <c r="M6" s="28"/>
      <c r="N6" s="28"/>
      <c r="O6" s="28"/>
      <c r="P6" s="28"/>
      <c r="Q6" s="28"/>
      <c r="S6" s="28" t="s">
        <v>9</v>
      </c>
      <c r="T6" s="28"/>
      <c r="U6" s="28"/>
      <c r="V6" s="28"/>
      <c r="W6" s="28"/>
      <c r="X6" s="28"/>
      <c r="Y6" s="28"/>
      <c r="Z6" s="28"/>
      <c r="AA6" s="28"/>
    </row>
    <row r="7" spans="1:27" ht="14.45" customHeight="1" x14ac:dyDescent="0.2">
      <c r="E7" s="3"/>
      <c r="F7" s="3"/>
      <c r="G7" s="3"/>
      <c r="H7" s="3"/>
      <c r="I7" s="3"/>
      <c r="K7" s="29" t="s">
        <v>36</v>
      </c>
      <c r="L7" s="29"/>
      <c r="M7" s="29"/>
      <c r="N7" s="3"/>
      <c r="O7" s="29" t="s">
        <v>37</v>
      </c>
      <c r="P7" s="29"/>
      <c r="Q7" s="2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8" t="s">
        <v>38</v>
      </c>
      <c r="B8" s="28"/>
      <c r="D8" s="28" t="s">
        <v>39</v>
      </c>
      <c r="E8" s="2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8" t="s">
        <v>41</v>
      </c>
      <c r="B9" s="38"/>
      <c r="D9" s="39">
        <v>204664</v>
      </c>
      <c r="E9" s="39"/>
      <c r="F9" s="18"/>
      <c r="G9" s="17">
        <v>6588209172</v>
      </c>
      <c r="H9" s="18"/>
      <c r="I9" s="17">
        <v>7355677359.8485003</v>
      </c>
      <c r="J9" s="18"/>
      <c r="K9" s="17">
        <v>0</v>
      </c>
      <c r="L9" s="18"/>
      <c r="M9" s="17">
        <v>0</v>
      </c>
      <c r="N9" s="18"/>
      <c r="O9" s="17">
        <v>-204664</v>
      </c>
      <c r="P9" s="18"/>
      <c r="Q9" s="17">
        <v>7412181126</v>
      </c>
      <c r="R9" s="18"/>
      <c r="S9" s="17">
        <v>0</v>
      </c>
      <c r="T9" s="18"/>
      <c r="U9" s="17">
        <v>0</v>
      </c>
      <c r="V9" s="18"/>
      <c r="W9" s="17">
        <v>0</v>
      </c>
      <c r="X9" s="18"/>
      <c r="Y9" s="17">
        <v>0</v>
      </c>
      <c r="Z9" s="18"/>
      <c r="AA9" s="19">
        <v>0</v>
      </c>
    </row>
    <row r="10" spans="1:27" ht="21.75" customHeight="1" x14ac:dyDescent="0.2">
      <c r="A10" s="30" t="s">
        <v>21</v>
      </c>
      <c r="B10" s="30"/>
      <c r="D10" s="37">
        <v>204664</v>
      </c>
      <c r="E10" s="37"/>
      <c r="F10" s="18"/>
      <c r="G10" s="15">
        <v>6588209172</v>
      </c>
      <c r="H10" s="18"/>
      <c r="I10" s="15">
        <v>7355677359.8485003</v>
      </c>
      <c r="J10" s="18"/>
      <c r="K10" s="15">
        <v>0</v>
      </c>
      <c r="L10" s="18"/>
      <c r="M10" s="15">
        <v>0</v>
      </c>
      <c r="N10" s="18"/>
      <c r="O10" s="15">
        <v>-204664</v>
      </c>
      <c r="P10" s="18"/>
      <c r="Q10" s="15">
        <v>7412181126</v>
      </c>
      <c r="R10" s="18"/>
      <c r="S10" s="15">
        <v>0</v>
      </c>
      <c r="T10" s="18"/>
      <c r="U10" s="15"/>
      <c r="V10" s="18"/>
      <c r="W10" s="15">
        <v>0</v>
      </c>
      <c r="X10" s="18"/>
      <c r="Y10" s="15">
        <v>0</v>
      </c>
      <c r="Z10" s="18"/>
      <c r="AA10" s="20">
        <v>0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8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</row>
    <row r="4" spans="1:38" ht="14.45" customHeight="1" x14ac:dyDescent="0.2"/>
    <row r="5" spans="1:38" ht="14.45" customHeight="1" x14ac:dyDescent="0.2">
      <c r="A5" s="1" t="s">
        <v>42</v>
      </c>
      <c r="B5" s="27" t="s">
        <v>43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14.45" customHeight="1" x14ac:dyDescent="0.2">
      <c r="A6" s="28" t="s">
        <v>44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 t="s">
        <v>7</v>
      </c>
      <c r="Q6" s="28"/>
      <c r="R6" s="28"/>
      <c r="S6" s="28"/>
      <c r="T6" s="28"/>
      <c r="V6" s="28" t="s">
        <v>8</v>
      </c>
      <c r="W6" s="28"/>
      <c r="X6" s="28"/>
      <c r="Y6" s="28"/>
      <c r="Z6" s="28"/>
      <c r="AA6" s="28"/>
      <c r="AB6" s="28"/>
      <c r="AD6" s="28" t="s">
        <v>9</v>
      </c>
      <c r="AE6" s="28"/>
      <c r="AF6" s="28"/>
      <c r="AG6" s="28"/>
      <c r="AH6" s="28"/>
      <c r="AI6" s="28"/>
      <c r="AJ6" s="28"/>
      <c r="AK6" s="28"/>
      <c r="AL6" s="2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9" t="s">
        <v>10</v>
      </c>
      <c r="W7" s="29"/>
      <c r="X7" s="29"/>
      <c r="Y7" s="3"/>
      <c r="Z7" s="29" t="s">
        <v>11</v>
      </c>
      <c r="AA7" s="29"/>
      <c r="AB7" s="2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8" t="s">
        <v>45</v>
      </c>
      <c r="B8" s="28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4.45" customHeight="1" x14ac:dyDescent="0.2">
      <c r="A4" s="27" t="s">
        <v>51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4.45" customHeight="1" x14ac:dyDescent="0.2">
      <c r="A5" s="27" t="s">
        <v>52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14.45" customHeight="1" x14ac:dyDescent="0.2"/>
    <row r="7" spans="1:13" ht="14.45" customHeight="1" x14ac:dyDescent="0.2">
      <c r="C7" s="28" t="s">
        <v>9</v>
      </c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rightToLeft="1" topLeftCell="A6" workbookViewId="0">
      <selection activeCell="L25" sqref="L2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4.7109375" bestFit="1" customWidth="1"/>
    <col min="7" max="7" width="1.28515625" customWidth="1"/>
    <col min="8" max="8" width="14.85546875" bestFit="1" customWidth="1"/>
    <col min="9" max="9" width="1.28515625" customWidth="1"/>
    <col min="10" max="10" width="16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4.45" customHeight="1" x14ac:dyDescent="0.2"/>
    <row r="5" spans="1:12" ht="14.45" customHeight="1" x14ac:dyDescent="0.2">
      <c r="A5" s="1" t="s">
        <v>59</v>
      </c>
      <c r="B5" s="27" t="s">
        <v>60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4.45" customHeight="1" x14ac:dyDescent="0.2">
      <c r="D6" s="2" t="s">
        <v>7</v>
      </c>
      <c r="F6" s="28" t="s">
        <v>8</v>
      </c>
      <c r="G6" s="28"/>
      <c r="H6" s="2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8" t="s">
        <v>61</v>
      </c>
      <c r="B8" s="28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 x14ac:dyDescent="0.2">
      <c r="A9" s="31" t="s">
        <v>65</v>
      </c>
      <c r="B9" s="31"/>
      <c r="D9" s="21">
        <v>170222022</v>
      </c>
      <c r="E9" s="18"/>
      <c r="F9" s="21">
        <v>4093778487</v>
      </c>
      <c r="G9" s="18"/>
      <c r="H9" s="21">
        <v>3790028000</v>
      </c>
      <c r="I9" s="18"/>
      <c r="J9" s="21">
        <v>473972509</v>
      </c>
      <c r="K9" s="18"/>
      <c r="L9" s="46">
        <v>1.1999999999999999E-3</v>
      </c>
    </row>
    <row r="10" spans="1:12" ht="21.75" customHeight="1" x14ac:dyDescent="0.2">
      <c r="A10" s="40" t="s">
        <v>66</v>
      </c>
      <c r="B10" s="40"/>
      <c r="D10" s="22">
        <v>15936000000</v>
      </c>
      <c r="E10" s="18"/>
      <c r="F10" s="22">
        <v>0</v>
      </c>
      <c r="G10" s="18"/>
      <c r="H10" s="22">
        <v>0</v>
      </c>
      <c r="I10" s="18"/>
      <c r="J10" s="22">
        <v>15936000000</v>
      </c>
      <c r="K10" s="18"/>
      <c r="L10" s="47">
        <v>3.8899999999999997E-2</v>
      </c>
    </row>
    <row r="11" spans="1:12" ht="21.75" customHeight="1" x14ac:dyDescent="0.2">
      <c r="A11" s="40" t="s">
        <v>66</v>
      </c>
      <c r="B11" s="40"/>
      <c r="D11" s="22">
        <v>12000000000</v>
      </c>
      <c r="E11" s="18"/>
      <c r="F11" s="22">
        <v>0</v>
      </c>
      <c r="G11" s="18"/>
      <c r="H11" s="22">
        <v>0</v>
      </c>
      <c r="I11" s="18"/>
      <c r="J11" s="22">
        <v>12000000000</v>
      </c>
      <c r="K11" s="18"/>
      <c r="L11" s="47">
        <v>2.93E-2</v>
      </c>
    </row>
    <row r="12" spans="1:12" ht="21.75" customHeight="1" x14ac:dyDescent="0.2">
      <c r="A12" s="40" t="s">
        <v>66</v>
      </c>
      <c r="B12" s="40"/>
      <c r="D12" s="22">
        <v>70000000000</v>
      </c>
      <c r="E12" s="18"/>
      <c r="F12" s="22">
        <v>0</v>
      </c>
      <c r="G12" s="18"/>
      <c r="H12" s="22">
        <v>0</v>
      </c>
      <c r="I12" s="18"/>
      <c r="J12" s="22">
        <v>70000000000</v>
      </c>
      <c r="K12" s="18"/>
      <c r="L12" s="47">
        <v>0.1709</v>
      </c>
    </row>
    <row r="13" spans="1:12" ht="21.75" customHeight="1" x14ac:dyDescent="0.2">
      <c r="A13" s="40" t="s">
        <v>66</v>
      </c>
      <c r="B13" s="40"/>
      <c r="D13" s="22">
        <v>5800000000</v>
      </c>
      <c r="E13" s="18"/>
      <c r="F13" s="22">
        <v>0</v>
      </c>
      <c r="G13" s="18"/>
      <c r="H13" s="22">
        <v>0</v>
      </c>
      <c r="I13" s="18"/>
      <c r="J13" s="22">
        <v>5800000000</v>
      </c>
      <c r="K13" s="18"/>
      <c r="L13" s="47">
        <v>1.4200000000000001E-2</v>
      </c>
    </row>
    <row r="14" spans="1:12" ht="21.75" customHeight="1" x14ac:dyDescent="0.2">
      <c r="A14" s="40" t="s">
        <v>66</v>
      </c>
      <c r="B14" s="40"/>
      <c r="D14" s="22">
        <v>1850000000</v>
      </c>
      <c r="E14" s="18"/>
      <c r="F14" s="22">
        <v>0</v>
      </c>
      <c r="G14" s="18"/>
      <c r="H14" s="22">
        <v>0</v>
      </c>
      <c r="I14" s="18"/>
      <c r="J14" s="22">
        <v>1850000000</v>
      </c>
      <c r="K14" s="18"/>
      <c r="L14" s="47">
        <v>4.4999999999999997E-3</v>
      </c>
    </row>
    <row r="15" spans="1:12" ht="21.75" customHeight="1" x14ac:dyDescent="0.2">
      <c r="A15" s="40" t="s">
        <v>66</v>
      </c>
      <c r="B15" s="40"/>
      <c r="D15" s="22">
        <v>4400000000</v>
      </c>
      <c r="E15" s="18"/>
      <c r="F15" s="22">
        <v>0</v>
      </c>
      <c r="G15" s="18"/>
      <c r="H15" s="22">
        <v>0</v>
      </c>
      <c r="I15" s="18"/>
      <c r="J15" s="22">
        <v>4400000000</v>
      </c>
      <c r="K15" s="18"/>
      <c r="L15" s="47">
        <v>1.0699999999999999E-2</v>
      </c>
    </row>
    <row r="16" spans="1:12" ht="21.75" customHeight="1" x14ac:dyDescent="0.2">
      <c r="A16" s="40" t="s">
        <v>66</v>
      </c>
      <c r="B16" s="40"/>
      <c r="D16" s="22">
        <v>4500000000</v>
      </c>
      <c r="E16" s="18"/>
      <c r="F16" s="22">
        <v>0</v>
      </c>
      <c r="G16" s="18"/>
      <c r="H16" s="22">
        <v>0</v>
      </c>
      <c r="I16" s="18"/>
      <c r="J16" s="22">
        <v>4500000000</v>
      </c>
      <c r="K16" s="18"/>
      <c r="L16" s="47">
        <v>1.0999999999999999E-2</v>
      </c>
    </row>
    <row r="17" spans="1:12" ht="21.75" customHeight="1" x14ac:dyDescent="0.2">
      <c r="A17" s="40" t="s">
        <v>67</v>
      </c>
      <c r="B17" s="40"/>
      <c r="D17" s="22">
        <v>49675110453</v>
      </c>
      <c r="E17" s="18"/>
      <c r="F17" s="22">
        <v>1748912677</v>
      </c>
      <c r="G17" s="18"/>
      <c r="H17" s="22">
        <v>19649296936</v>
      </c>
      <c r="I17" s="18"/>
      <c r="J17" s="22">
        <v>31774726194</v>
      </c>
      <c r="K17" s="18"/>
      <c r="L17" s="47">
        <v>7.7600000000000002E-2</v>
      </c>
    </row>
    <row r="18" spans="1:12" ht="21.75" customHeight="1" x14ac:dyDescent="0.2">
      <c r="A18" s="40" t="s">
        <v>67</v>
      </c>
      <c r="B18" s="40"/>
      <c r="D18" s="22">
        <v>195414455</v>
      </c>
      <c r="E18" s="18"/>
      <c r="F18" s="22">
        <v>863395259</v>
      </c>
      <c r="G18" s="18"/>
      <c r="H18" s="22">
        <v>864455233</v>
      </c>
      <c r="I18" s="18"/>
      <c r="J18" s="22">
        <v>194354481</v>
      </c>
      <c r="K18" s="18"/>
      <c r="L18" s="47">
        <v>5.0000000000000001E-4</v>
      </c>
    </row>
    <row r="19" spans="1:12" ht="21.75" customHeight="1" x14ac:dyDescent="0.2">
      <c r="A19" s="40" t="s">
        <v>66</v>
      </c>
      <c r="B19" s="40"/>
      <c r="D19" s="22">
        <v>2600000000</v>
      </c>
      <c r="E19" s="18"/>
      <c r="F19" s="22">
        <v>0</v>
      </c>
      <c r="G19" s="18"/>
      <c r="H19" s="22">
        <v>0</v>
      </c>
      <c r="I19" s="18"/>
      <c r="J19" s="22">
        <v>2600000000</v>
      </c>
      <c r="K19" s="18"/>
      <c r="L19" s="47">
        <v>6.3E-3</v>
      </c>
    </row>
    <row r="20" spans="1:12" ht="21.75" customHeight="1" x14ac:dyDescent="0.2">
      <c r="A20" s="40" t="s">
        <v>66</v>
      </c>
      <c r="B20" s="40"/>
      <c r="D20" s="22">
        <v>30500000000</v>
      </c>
      <c r="E20" s="18"/>
      <c r="F20" s="22">
        <v>0</v>
      </c>
      <c r="G20" s="18"/>
      <c r="H20" s="22">
        <v>0</v>
      </c>
      <c r="I20" s="18"/>
      <c r="J20" s="22">
        <v>30500000000</v>
      </c>
      <c r="K20" s="18"/>
      <c r="L20" s="47">
        <v>7.4499999999999997E-2</v>
      </c>
    </row>
    <row r="21" spans="1:12" ht="21.75" customHeight="1" x14ac:dyDescent="0.2">
      <c r="A21" s="40" t="s">
        <v>66</v>
      </c>
      <c r="B21" s="40"/>
      <c r="D21" s="22">
        <v>1800000000</v>
      </c>
      <c r="E21" s="18"/>
      <c r="F21" s="22">
        <v>0</v>
      </c>
      <c r="G21" s="18"/>
      <c r="H21" s="22">
        <v>0</v>
      </c>
      <c r="I21" s="18"/>
      <c r="J21" s="22">
        <v>1800000000</v>
      </c>
      <c r="K21" s="18"/>
      <c r="L21" s="47">
        <v>4.4000000000000003E-3</v>
      </c>
    </row>
    <row r="22" spans="1:12" ht="21.75" customHeight="1" x14ac:dyDescent="0.2">
      <c r="A22" s="40" t="s">
        <v>66</v>
      </c>
      <c r="B22" s="40"/>
      <c r="D22" s="22">
        <v>3300000000</v>
      </c>
      <c r="E22" s="18"/>
      <c r="F22" s="22">
        <v>0</v>
      </c>
      <c r="G22" s="18"/>
      <c r="H22" s="22">
        <v>0</v>
      </c>
      <c r="I22" s="18"/>
      <c r="J22" s="22">
        <v>3300000000</v>
      </c>
      <c r="K22" s="18"/>
      <c r="L22" s="47">
        <v>8.0999999999999996E-3</v>
      </c>
    </row>
    <row r="23" spans="1:12" ht="21.75" customHeight="1" x14ac:dyDescent="0.2">
      <c r="A23" s="40" t="s">
        <v>66</v>
      </c>
      <c r="B23" s="40"/>
      <c r="D23" s="22">
        <v>2000000000</v>
      </c>
      <c r="E23" s="18"/>
      <c r="F23" s="22">
        <v>0</v>
      </c>
      <c r="G23" s="18"/>
      <c r="H23" s="22">
        <v>0</v>
      </c>
      <c r="I23" s="18"/>
      <c r="J23" s="22">
        <v>2000000000</v>
      </c>
      <c r="K23" s="18"/>
      <c r="L23" s="47">
        <v>4.8999999999999998E-3</v>
      </c>
    </row>
    <row r="24" spans="1:12" ht="21.75" customHeight="1" x14ac:dyDescent="0.2">
      <c r="A24" s="40" t="s">
        <v>66</v>
      </c>
      <c r="B24" s="40"/>
      <c r="D24" s="22">
        <v>3350000000</v>
      </c>
      <c r="E24" s="18"/>
      <c r="F24" s="22">
        <v>0</v>
      </c>
      <c r="G24" s="18"/>
      <c r="H24" s="22">
        <v>0</v>
      </c>
      <c r="I24" s="18"/>
      <c r="J24" s="22">
        <v>3350000000</v>
      </c>
      <c r="K24" s="18"/>
      <c r="L24" s="47">
        <v>8.2000000000000007E-3</v>
      </c>
    </row>
    <row r="25" spans="1:12" ht="21.75" customHeight="1" x14ac:dyDescent="0.2">
      <c r="A25" s="40" t="s">
        <v>66</v>
      </c>
      <c r="B25" s="40"/>
      <c r="D25" s="22">
        <v>3430000000</v>
      </c>
      <c r="E25" s="18"/>
      <c r="F25" s="22">
        <v>0</v>
      </c>
      <c r="G25" s="18"/>
      <c r="H25" s="22">
        <v>0</v>
      </c>
      <c r="I25" s="18"/>
      <c r="J25" s="22">
        <v>3430000000</v>
      </c>
      <c r="K25" s="18"/>
      <c r="L25" s="47">
        <v>8.3999999999999995E-3</v>
      </c>
    </row>
    <row r="26" spans="1:12" ht="21.75" customHeight="1" x14ac:dyDescent="0.2">
      <c r="A26" s="33" t="s">
        <v>66</v>
      </c>
      <c r="B26" s="33"/>
      <c r="D26" s="23">
        <v>0</v>
      </c>
      <c r="E26" s="18"/>
      <c r="F26" s="23">
        <v>3790000000</v>
      </c>
      <c r="G26" s="18"/>
      <c r="H26" s="23">
        <v>0</v>
      </c>
      <c r="I26" s="18"/>
      <c r="J26" s="23">
        <v>3790000000</v>
      </c>
      <c r="K26" s="18"/>
      <c r="L26" s="48">
        <v>9.2999999999999992E-3</v>
      </c>
    </row>
    <row r="27" spans="1:12" ht="21.75" customHeight="1" x14ac:dyDescent="0.2">
      <c r="A27" s="30" t="s">
        <v>21</v>
      </c>
      <c r="B27" s="30"/>
      <c r="D27" s="15">
        <v>211506746930</v>
      </c>
      <c r="E27" s="18"/>
      <c r="F27" s="15">
        <v>10496086423</v>
      </c>
      <c r="G27" s="18"/>
      <c r="H27" s="15">
        <v>24303780169</v>
      </c>
      <c r="I27" s="18"/>
      <c r="J27" s="15">
        <v>197699053184</v>
      </c>
      <c r="K27" s="18"/>
      <c r="L27" s="49">
        <f>SUM(L9:L26)</f>
        <v>0.4829</v>
      </c>
    </row>
  </sheetData>
  <mergeCells count="25"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L11" sqref="L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4.45" customHeight="1" x14ac:dyDescent="0.2"/>
    <row r="5" spans="1:10" ht="29.1" customHeight="1" x14ac:dyDescent="0.2">
      <c r="A5" s="1" t="s">
        <v>69</v>
      </c>
      <c r="B5" s="27" t="s">
        <v>70</v>
      </c>
      <c r="C5" s="27"/>
      <c r="D5" s="27"/>
      <c r="E5" s="27"/>
      <c r="F5" s="27"/>
      <c r="G5" s="27"/>
      <c r="H5" s="27"/>
      <c r="I5" s="27"/>
      <c r="J5" s="27"/>
    </row>
    <row r="6" spans="1:10" ht="14.45" customHeight="1" x14ac:dyDescent="0.2"/>
    <row r="7" spans="1:10" ht="14.45" customHeight="1" x14ac:dyDescent="0.2">
      <c r="A7" s="28" t="s">
        <v>71</v>
      </c>
      <c r="B7" s="28"/>
      <c r="D7" s="2" t="s">
        <v>72</v>
      </c>
      <c r="F7" s="2" t="s">
        <v>62</v>
      </c>
      <c r="H7" s="2" t="s">
        <v>73</v>
      </c>
      <c r="J7" s="2" t="s">
        <v>74</v>
      </c>
    </row>
    <row r="8" spans="1:10" ht="21.75" customHeight="1" x14ac:dyDescent="0.2">
      <c r="A8" s="31" t="s">
        <v>75</v>
      </c>
      <c r="B8" s="31"/>
      <c r="D8" s="5" t="s">
        <v>76</v>
      </c>
      <c r="F8" s="50">
        <v>-14965054848</v>
      </c>
      <c r="G8" s="51"/>
      <c r="H8" s="52">
        <v>140.69999999999999</v>
      </c>
      <c r="I8" s="51"/>
      <c r="J8" s="52">
        <v>-3.65</v>
      </c>
    </row>
    <row r="9" spans="1:10" ht="21.75" customHeight="1" x14ac:dyDescent="0.2">
      <c r="A9" s="40" t="s">
        <v>77</v>
      </c>
      <c r="B9" s="40"/>
      <c r="D9" s="11" t="s">
        <v>78</v>
      </c>
      <c r="F9" s="53">
        <v>492623959</v>
      </c>
      <c r="G9" s="51"/>
      <c r="H9" s="54">
        <v>-4.63</v>
      </c>
      <c r="I9" s="51"/>
      <c r="J9" s="54">
        <v>0.12</v>
      </c>
    </row>
    <row r="10" spans="1:10" ht="21.75" customHeight="1" x14ac:dyDescent="0.2">
      <c r="A10" s="40" t="s">
        <v>79</v>
      </c>
      <c r="B10" s="40"/>
      <c r="D10" s="11" t="s">
        <v>80</v>
      </c>
      <c r="F10" s="53">
        <v>0</v>
      </c>
      <c r="G10" s="51"/>
      <c r="H10" s="54">
        <v>0</v>
      </c>
      <c r="I10" s="51"/>
      <c r="J10" s="54">
        <v>0</v>
      </c>
    </row>
    <row r="11" spans="1:10" ht="21.75" customHeight="1" x14ac:dyDescent="0.2">
      <c r="A11" s="40" t="s">
        <v>81</v>
      </c>
      <c r="B11" s="40"/>
      <c r="D11" s="11" t="s">
        <v>82</v>
      </c>
      <c r="F11" s="53">
        <v>4271058270</v>
      </c>
      <c r="G11" s="51"/>
      <c r="H11" s="54">
        <v>-40.159999999999997</v>
      </c>
      <c r="I11" s="51"/>
      <c r="J11" s="54">
        <v>1.04</v>
      </c>
    </row>
    <row r="12" spans="1:10" ht="21.75" customHeight="1" x14ac:dyDescent="0.2">
      <c r="A12" s="33" t="s">
        <v>83</v>
      </c>
      <c r="B12" s="33"/>
      <c r="D12" s="6" t="s">
        <v>84</v>
      </c>
      <c r="F12" s="55">
        <v>32722084</v>
      </c>
      <c r="G12" s="51"/>
      <c r="H12" s="56">
        <v>-0.31</v>
      </c>
      <c r="I12" s="51"/>
      <c r="J12" s="56">
        <v>0.01</v>
      </c>
    </row>
    <row r="13" spans="1:10" ht="21.75" customHeight="1" x14ac:dyDescent="0.2">
      <c r="A13" s="30" t="s">
        <v>21</v>
      </c>
      <c r="B13" s="30"/>
      <c r="D13" s="9"/>
      <c r="F13" s="57">
        <v>-10168650535</v>
      </c>
      <c r="G13" s="51"/>
      <c r="H13" s="58">
        <v>95.6</v>
      </c>
      <c r="I13" s="51"/>
      <c r="J13" s="58">
        <v>-2.48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L24" sqref="L2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3" customWidth="1"/>
    <col min="9" max="9" width="1.28515625" customWidth="1"/>
    <col min="10" max="10" width="15.710937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4.7109375" bestFit="1" customWidth="1"/>
    <col min="18" max="18" width="1.28515625" customWidth="1"/>
    <col min="19" max="19" width="13.7109375" bestFit="1" customWidth="1"/>
    <col min="20" max="20" width="1.28515625" customWidth="1"/>
    <col min="21" max="21" width="14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1.75" customHeight="1" x14ac:dyDescent="0.2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4.45" customHeight="1" x14ac:dyDescent="0.2"/>
    <row r="5" spans="1:23" ht="14.45" customHeight="1" x14ac:dyDescent="0.2">
      <c r="A5" s="1" t="s">
        <v>85</v>
      </c>
      <c r="B5" s="27" t="s">
        <v>86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4.45" customHeight="1" x14ac:dyDescent="0.2">
      <c r="D6" s="28" t="s">
        <v>87</v>
      </c>
      <c r="E6" s="28"/>
      <c r="F6" s="28"/>
      <c r="G6" s="28"/>
      <c r="H6" s="28"/>
      <c r="I6" s="28"/>
      <c r="J6" s="28"/>
      <c r="K6" s="28"/>
      <c r="L6" s="28"/>
      <c r="N6" s="28" t="s">
        <v>88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4.45" customHeight="1" x14ac:dyDescent="0.2">
      <c r="D7" s="3"/>
      <c r="E7" s="3"/>
      <c r="F7" s="3"/>
      <c r="G7" s="3"/>
      <c r="H7" s="3"/>
      <c r="I7" s="3"/>
      <c r="J7" s="29" t="s">
        <v>21</v>
      </c>
      <c r="K7" s="29"/>
      <c r="L7" s="29"/>
      <c r="N7" s="3"/>
      <c r="O7" s="3"/>
      <c r="P7" s="3"/>
      <c r="Q7" s="3"/>
      <c r="R7" s="3"/>
      <c r="S7" s="3"/>
      <c r="T7" s="3"/>
      <c r="U7" s="29" t="s">
        <v>21</v>
      </c>
      <c r="V7" s="29"/>
      <c r="W7" s="29"/>
    </row>
    <row r="8" spans="1:23" ht="14.45" customHeight="1" x14ac:dyDescent="0.2">
      <c r="A8" s="28" t="s">
        <v>89</v>
      </c>
      <c r="B8" s="28"/>
      <c r="D8" s="2" t="s">
        <v>90</v>
      </c>
      <c r="F8" s="2" t="s">
        <v>91</v>
      </c>
      <c r="H8" s="2" t="s">
        <v>92</v>
      </c>
      <c r="J8" s="4" t="s">
        <v>62</v>
      </c>
      <c r="K8" s="3"/>
      <c r="L8" s="4" t="s">
        <v>73</v>
      </c>
      <c r="N8" s="2" t="s">
        <v>90</v>
      </c>
      <c r="P8" s="28" t="s">
        <v>91</v>
      </c>
      <c r="Q8" s="28"/>
      <c r="S8" s="2" t="s">
        <v>92</v>
      </c>
      <c r="U8" s="4" t="s">
        <v>62</v>
      </c>
      <c r="V8" s="3"/>
      <c r="W8" s="4" t="s">
        <v>73</v>
      </c>
    </row>
    <row r="9" spans="1:23" ht="21.75" customHeight="1" x14ac:dyDescent="0.2">
      <c r="A9" s="31" t="s">
        <v>20</v>
      </c>
      <c r="B9" s="31"/>
      <c r="D9" s="50">
        <v>4882398649</v>
      </c>
      <c r="E9" s="51"/>
      <c r="F9" s="50">
        <v>-10985151238</v>
      </c>
      <c r="G9" s="51"/>
      <c r="H9" s="50">
        <v>0</v>
      </c>
      <c r="I9" s="51"/>
      <c r="J9" s="50">
        <v>-6102752589</v>
      </c>
      <c r="K9" s="51"/>
      <c r="L9" s="52">
        <v>57.38</v>
      </c>
      <c r="M9" s="51"/>
      <c r="N9" s="50">
        <v>4882398649</v>
      </c>
      <c r="O9" s="51"/>
      <c r="P9" s="59">
        <v>-3768811249</v>
      </c>
      <c r="Q9" s="59"/>
      <c r="R9" s="51"/>
      <c r="S9" s="50">
        <v>2655452310</v>
      </c>
      <c r="T9" s="51"/>
      <c r="U9" s="50">
        <v>3769039710</v>
      </c>
      <c r="V9" s="51"/>
      <c r="W9" s="52">
        <v>21.99</v>
      </c>
    </row>
    <row r="10" spans="1:23" ht="21.75" customHeight="1" x14ac:dyDescent="0.2">
      <c r="A10" s="33" t="s">
        <v>19</v>
      </c>
      <c r="B10" s="33"/>
      <c r="D10" s="55">
        <v>0</v>
      </c>
      <c r="E10" s="51"/>
      <c r="F10" s="55">
        <v>-8862302259</v>
      </c>
      <c r="G10" s="51"/>
      <c r="H10" s="55">
        <v>0</v>
      </c>
      <c r="I10" s="51"/>
      <c r="J10" s="55">
        <v>-8862302259</v>
      </c>
      <c r="K10" s="51"/>
      <c r="L10" s="56">
        <v>83.32</v>
      </c>
      <c r="M10" s="51"/>
      <c r="N10" s="55">
        <v>0</v>
      </c>
      <c r="O10" s="51"/>
      <c r="P10" s="60">
        <v>-5126993325</v>
      </c>
      <c r="Q10" s="61"/>
      <c r="R10" s="51"/>
      <c r="S10" s="55">
        <v>0</v>
      </c>
      <c r="T10" s="51"/>
      <c r="U10" s="55">
        <v>-5126993325</v>
      </c>
      <c r="V10" s="51"/>
      <c r="W10" s="56">
        <v>-29.92</v>
      </c>
    </row>
    <row r="11" spans="1:23" ht="21.75" customHeight="1" x14ac:dyDescent="0.2">
      <c r="A11" s="30" t="s">
        <v>21</v>
      </c>
      <c r="B11" s="30"/>
      <c r="D11" s="57">
        <v>4882398649</v>
      </c>
      <c r="E11" s="51"/>
      <c r="F11" s="57">
        <v>-19847453497</v>
      </c>
      <c r="G11" s="51"/>
      <c r="H11" s="57">
        <v>0</v>
      </c>
      <c r="I11" s="51"/>
      <c r="J11" s="57">
        <v>-14965054848</v>
      </c>
      <c r="K11" s="51"/>
      <c r="L11" s="58">
        <v>140.69999999999999</v>
      </c>
      <c r="M11" s="51"/>
      <c r="N11" s="57">
        <v>4882398649</v>
      </c>
      <c r="O11" s="51"/>
      <c r="P11" s="51"/>
      <c r="Q11" s="57">
        <v>-8895804574</v>
      </c>
      <c r="R11" s="51"/>
      <c r="S11" s="57">
        <v>2655452310</v>
      </c>
      <c r="T11" s="51"/>
      <c r="U11" s="57">
        <v>-1357953615</v>
      </c>
      <c r="V11" s="51"/>
      <c r="W11" s="58">
        <v>-7.93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 pour</cp:lastModifiedBy>
  <dcterms:created xsi:type="dcterms:W3CDTF">2025-07-23T12:05:40Z</dcterms:created>
  <dcterms:modified xsi:type="dcterms:W3CDTF">2025-07-27T09:43:03Z</dcterms:modified>
</cp:coreProperties>
</file>